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22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2" i="1" l="1"/>
  <c r="E32" i="1"/>
  <c r="F38" i="1"/>
  <c r="E38" i="1"/>
  <c r="G33" i="1"/>
  <c r="F29" i="1"/>
  <c r="F28" i="1" s="1"/>
  <c r="E29" i="1"/>
  <c r="F20" i="1"/>
  <c r="E20" i="1"/>
  <c r="F22" i="1"/>
  <c r="E22" i="1"/>
  <c r="F11" i="1"/>
  <c r="E11" i="1"/>
  <c r="F8" i="1"/>
  <c r="E8" i="1"/>
  <c r="F19" i="1" l="1"/>
  <c r="E19" i="1"/>
  <c r="G29" i="1"/>
  <c r="E28" i="1"/>
  <c r="G9" i="1"/>
  <c r="G8" i="1"/>
  <c r="F7" i="1"/>
  <c r="E7" i="1"/>
  <c r="G7" i="1" l="1"/>
  <c r="F45" i="1"/>
  <c r="F43" i="1" s="1"/>
  <c r="E45" i="1"/>
  <c r="E43" i="1" s="1"/>
  <c r="F31" i="1"/>
  <c r="E31" i="1"/>
  <c r="G35" i="1"/>
  <c r="G36" i="1"/>
  <c r="G37" i="1"/>
  <c r="F25" i="1"/>
  <c r="F24" i="1" s="1"/>
  <c r="E25" i="1"/>
  <c r="E24" i="1" s="1"/>
  <c r="G23" i="1"/>
  <c r="G22" i="1"/>
  <c r="F14" i="1"/>
  <c r="F13" i="1" s="1"/>
  <c r="E14" i="1"/>
  <c r="E13" i="1" s="1"/>
  <c r="G17" i="1"/>
  <c r="G16" i="1"/>
  <c r="G21" i="1" l="1"/>
  <c r="G20" i="1" l="1"/>
  <c r="G19" i="1"/>
  <c r="G46" i="1" l="1"/>
  <c r="E44" i="1"/>
  <c r="E39" i="1"/>
  <c r="F44" i="1" l="1"/>
  <c r="F39" i="1" l="1"/>
  <c r="G30" i="1" l="1"/>
  <c r="F27" i="1"/>
  <c r="E27" i="1"/>
  <c r="G28" i="1" l="1"/>
  <c r="F10" i="1" l="1"/>
  <c r="F6" i="1" s="1"/>
  <c r="G12" i="1"/>
  <c r="G11" i="1"/>
  <c r="E10" i="1"/>
  <c r="E6" i="1" s="1"/>
  <c r="G10" i="1" l="1"/>
  <c r="G32" i="1"/>
  <c r="G34" i="1"/>
  <c r="G44" i="1"/>
  <c r="G45" i="1"/>
  <c r="G25" i="1"/>
  <c r="G26" i="1"/>
  <c r="G24" i="1" l="1"/>
  <c r="G31" i="1"/>
  <c r="G14" i="1"/>
  <c r="G15" i="1"/>
  <c r="G18" i="1"/>
  <c r="G27" i="1" l="1"/>
  <c r="G43" i="1"/>
  <c r="G13" i="1"/>
  <c r="G6" i="1" l="1"/>
</calcChain>
</file>

<file path=xl/sharedStrings.xml><?xml version="1.0" encoding="utf-8"?>
<sst xmlns="http://schemas.openxmlformats.org/spreadsheetml/2006/main" count="54" uniqueCount="53">
  <si>
    <t>Dział</t>
  </si>
  <si>
    <t>Rozdział</t>
  </si>
  <si>
    <t>Treść</t>
  </si>
  <si>
    <t>Plan po zmianach</t>
  </si>
  <si>
    <t>Wykonanie</t>
  </si>
  <si>
    <t>%</t>
  </si>
  <si>
    <t>Pozostała działalność w tym:</t>
  </si>
  <si>
    <t>Transport i łączność 
w tym</t>
  </si>
  <si>
    <t>Drogi publiczne gminne
 w tym:</t>
  </si>
  <si>
    <t>Gospodarka mieszkaniowa 
w tym:</t>
  </si>
  <si>
    <t>Gospodarka gruntami i nieruchomościami 
w tym:</t>
  </si>
  <si>
    <t>Administracja publiczna 
w tym:</t>
  </si>
  <si>
    <t>Urzędy gmin 
w tym:</t>
  </si>
  <si>
    <t>Pozostała działalność 
w tym:</t>
  </si>
  <si>
    <t>Bezpieczeństwo publiczne i ochrona przeciwpożarowa
 w tym:</t>
  </si>
  <si>
    <t>Gospodarka komunalna i ochrona środowiska 
w tym:</t>
  </si>
  <si>
    <t>Kultura fizyczna 
w tym:</t>
  </si>
  <si>
    <t>Zadania w zakresie kultury fizycznej 
w tym:</t>
  </si>
  <si>
    <t>WYDATKI OGÓŁEM:
w tym:</t>
  </si>
  <si>
    <t>Przetwórstwo przemysłowe</t>
  </si>
  <si>
    <t>150</t>
  </si>
  <si>
    <t>15011</t>
  </si>
  <si>
    <t>Rozwój przedsiębiorczości                                                       w tym:</t>
  </si>
  <si>
    <t>Pozostała działalność</t>
  </si>
  <si>
    <t xml:space="preserve"> </t>
  </si>
  <si>
    <t>Zakup gruntów</t>
  </si>
  <si>
    <t>Fundusz sołecki zagospodarowanie przestrzeni publicznej dla celów rekreacyjno-sportowych realizowane przez sołectwa</t>
  </si>
  <si>
    <t>usuwanie azbestu</t>
  </si>
  <si>
    <t>budowa przydomowych oczyszczalni</t>
  </si>
  <si>
    <t>Fundusz sołecki zadania realizowane zgodnie
 z planem sołectw</t>
  </si>
  <si>
    <t>Wpływy i wydatki związane z gromadzeniem środków 
z opłat i kar za korzystanie ze środowiska 
w tym:</t>
  </si>
  <si>
    <t>Dotacja celowa na usuwanie wyrobów zawierających azbest ( ze środków WFOŚ)</t>
  </si>
  <si>
    <t>Zał. Nr 9
do Sprawozdania 
z wykonania budżetu
 za  2017r.</t>
  </si>
  <si>
    <t xml:space="preserve">Sprawozdanie z wykonania zadań inwestycyjnych rocznych  za  2017 rok
</t>
  </si>
  <si>
    <t>010</t>
  </si>
  <si>
    <t>01042</t>
  </si>
  <si>
    <t>Wyłączenie z produkcji gruntów rolnych                                                      w tym:</t>
  </si>
  <si>
    <t>Objęcie udziałów Kwidzyński Park Przemysłowo-Technologiczny Sp.z o.o. z siedzibą w Górkach nr 3 gmina Kwidzyn - 2 000 udziałów po 500 zł każdy</t>
  </si>
  <si>
    <t>Modernizacja drogi dojazdowej do gruntów rolnych w Gniewskim Polu</t>
  </si>
  <si>
    <t>Zakup ciagnika</t>
  </si>
  <si>
    <t>Zakup oprzyrządowania do ciągnika</t>
  </si>
  <si>
    <t>Opracowanie dokumentacji dróg gminnych:
-remont drogi w Brachlewie - 14 760 zł,
-remont drogi w Pastwie - 11 070 zł,
-budowa chodnika w Rakowicach - 23 370 zł,
-droga Rakowiec-Dankowo - 30 750 zł.</t>
  </si>
  <si>
    <t>Zakup kontenera mieszkalnego</t>
  </si>
  <si>
    <t>Zakup oprpgramowania na potrzeby UG Kwidzyn</t>
  </si>
  <si>
    <t>Ochotnicze straże pożarne,
 w tym:</t>
  </si>
  <si>
    <t>Dotacja dla OSP Rakowiec na zakup samochodu pożarniczego</t>
  </si>
  <si>
    <t>Pozostała działalność, w tym:</t>
  </si>
  <si>
    <t>Dotacja celowa na dofinansowanie kosztów realizacji inwestycji jednostek nie zaliczanych do sektora finansów publicznych, z tego:
- usuwanie azbestu - 14 541 zł,
- przydomowe oczyszczalnie - 6 000 zł,
- wymiana c.o. - 81 709 zł</t>
  </si>
  <si>
    <t>Budowa wodociągu w Tychnowach</t>
  </si>
  <si>
    <t>Zakup choinki ozdobnej</t>
  </si>
  <si>
    <t>Fundusz sołecki zadania realizowane zgodnie z planem sołectw</t>
  </si>
  <si>
    <t>Dotacja celowa na dofinansowanie kosztów realizacji inwestycji jednostek nie zaliczanych do sektora finansów publicznych, z tego:
- usuwanie azbestu - 2 394 zł,
- wymiana c.o. - 41 428,34 zł</t>
  </si>
  <si>
    <t>Rolnictwo i łowiectwo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</si>
</sst>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9" fillId="0" borderId="5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7" fillId="0" borderId="0" xfId="0" applyFont="1" applyBorder="1" applyAlignment="1">
      <alignment vertical="top"/>
    </xf>
    <xf numFmtId="0" fontId="7" fillId="0" borderId="0" xfId="0" applyFont="1" applyBorder="1"/>
    <xf numFmtId="3" fontId="7" fillId="0" borderId="0" xfId="0" applyNumberFormat="1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tabSelected="1" topLeftCell="A19" zoomScaleNormal="100" workbookViewId="0">
      <selection activeCell="C28" sqref="C28:D28"/>
    </sheetView>
  </sheetViews>
  <sheetFormatPr defaultRowHeight="15"/>
  <cols>
    <col min="1" max="1" width="5.42578125" style="1" customWidth="1"/>
    <col min="2" max="2" width="8" customWidth="1"/>
    <col min="3" max="3" width="2.42578125" customWidth="1"/>
    <col min="4" max="4" width="41.5703125" customWidth="1"/>
    <col min="5" max="5" width="15" customWidth="1"/>
    <col min="6" max="6" width="15" style="18" customWidth="1"/>
    <col min="7" max="7" width="11.28515625" customWidth="1"/>
    <col min="10" max="10" width="9.85546875" bestFit="1" customWidth="1"/>
    <col min="12" max="12" width="9.85546875" bestFit="1" customWidth="1"/>
  </cols>
  <sheetData>
    <row r="1" spans="1:10" ht="60" customHeight="1">
      <c r="E1" s="16"/>
      <c r="F1" s="65" t="s">
        <v>32</v>
      </c>
      <c r="G1" s="65"/>
    </row>
    <row r="2" spans="1:10" ht="38.25" customHeight="1">
      <c r="A2" s="68" t="s">
        <v>33</v>
      </c>
      <c r="B2" s="68"/>
      <c r="C2" s="68"/>
      <c r="D2" s="68"/>
      <c r="E2" s="68"/>
      <c r="F2" s="68"/>
      <c r="J2" t="s">
        <v>24</v>
      </c>
    </row>
    <row r="3" spans="1:10" ht="15.75" customHeight="1">
      <c r="A3" s="44" t="s">
        <v>0</v>
      </c>
      <c r="B3" s="44" t="s">
        <v>1</v>
      </c>
      <c r="C3" s="69" t="s">
        <v>2</v>
      </c>
      <c r="D3" s="70"/>
      <c r="E3" s="44" t="s">
        <v>3</v>
      </c>
      <c r="F3" s="73" t="s">
        <v>4</v>
      </c>
      <c r="G3" s="44" t="s">
        <v>5</v>
      </c>
    </row>
    <row r="4" spans="1:10" ht="11.25" customHeight="1">
      <c r="A4" s="44"/>
      <c r="B4" s="44"/>
      <c r="C4" s="71"/>
      <c r="D4" s="72"/>
      <c r="E4" s="44"/>
      <c r="F4" s="73"/>
      <c r="G4" s="44"/>
    </row>
    <row r="5" spans="1:10" s="3" customFormat="1" ht="7.5" customHeight="1">
      <c r="A5" s="2">
        <v>1</v>
      </c>
      <c r="B5" s="2">
        <v>2</v>
      </c>
      <c r="C5" s="47">
        <v>3</v>
      </c>
      <c r="D5" s="48"/>
      <c r="E5" s="2">
        <v>4</v>
      </c>
      <c r="F5" s="19">
        <v>5</v>
      </c>
      <c r="G5" s="2">
        <v>6</v>
      </c>
    </row>
    <row r="6" spans="1:10" ht="30.75" customHeight="1">
      <c r="A6" s="31"/>
      <c r="B6" s="32"/>
      <c r="C6" s="45" t="s">
        <v>18</v>
      </c>
      <c r="D6" s="46"/>
      <c r="E6" s="11">
        <f>E7+E10+E13+E19+E24+E28+E31+E43</f>
        <v>2851635</v>
      </c>
      <c r="F6" s="11">
        <f>F7+F10+F13+F19+F24+F28+F31+F43</f>
        <v>2516901.0300000003</v>
      </c>
      <c r="G6" s="9">
        <f t="shared" ref="G6:G9" si="0">F6/E6</f>
        <v>0.88261682508455686</v>
      </c>
    </row>
    <row r="7" spans="1:10" ht="17.25" customHeight="1">
      <c r="A7" s="60" t="s">
        <v>34</v>
      </c>
      <c r="B7" s="17"/>
      <c r="C7" s="45" t="s">
        <v>52</v>
      </c>
      <c r="D7" s="63"/>
      <c r="E7" s="11">
        <f>E8</f>
        <v>161900</v>
      </c>
      <c r="F7" s="11">
        <f>F8</f>
        <v>161899.09</v>
      </c>
      <c r="G7" s="9">
        <f t="shared" si="0"/>
        <v>0.99999437924644841</v>
      </c>
    </row>
    <row r="8" spans="1:10" ht="30" customHeight="1">
      <c r="A8" s="61"/>
      <c r="B8" s="36" t="s">
        <v>35</v>
      </c>
      <c r="C8" s="49" t="s">
        <v>36</v>
      </c>
      <c r="D8" s="64"/>
      <c r="E8" s="12">
        <f>E9</f>
        <v>161900</v>
      </c>
      <c r="F8" s="12">
        <f>F9</f>
        <v>161899.09</v>
      </c>
      <c r="G8" s="10">
        <f t="shared" si="0"/>
        <v>0.99999437924644841</v>
      </c>
    </row>
    <row r="9" spans="1:10" ht="35.25" customHeight="1">
      <c r="A9" s="62"/>
      <c r="B9" s="37"/>
      <c r="C9" s="58" t="s">
        <v>38</v>
      </c>
      <c r="D9" s="59"/>
      <c r="E9" s="12">
        <v>161900</v>
      </c>
      <c r="F9" s="12">
        <v>161899.09</v>
      </c>
      <c r="G9" s="10">
        <f t="shared" si="0"/>
        <v>0.99999437924644841</v>
      </c>
    </row>
    <row r="10" spans="1:10" ht="28.5" customHeight="1">
      <c r="A10" s="60" t="s">
        <v>20</v>
      </c>
      <c r="B10" s="17"/>
      <c r="C10" s="45" t="s">
        <v>19</v>
      </c>
      <c r="D10" s="63"/>
      <c r="E10" s="11">
        <f>E11</f>
        <v>1000000</v>
      </c>
      <c r="F10" s="11">
        <f>F11</f>
        <v>1000000</v>
      </c>
      <c r="G10" s="9">
        <f t="shared" ref="G10:G30" si="1">F10/E10</f>
        <v>1</v>
      </c>
    </row>
    <row r="11" spans="1:10" ht="28.5" customHeight="1">
      <c r="A11" s="61"/>
      <c r="B11" s="36" t="s">
        <v>21</v>
      </c>
      <c r="C11" s="49" t="s">
        <v>22</v>
      </c>
      <c r="D11" s="64"/>
      <c r="E11" s="12">
        <f>E12</f>
        <v>1000000</v>
      </c>
      <c r="F11" s="12">
        <f>F12</f>
        <v>1000000</v>
      </c>
      <c r="G11" s="10">
        <f t="shared" si="1"/>
        <v>1</v>
      </c>
    </row>
    <row r="12" spans="1:10" ht="45" customHeight="1">
      <c r="A12" s="62"/>
      <c r="B12" s="37"/>
      <c r="C12" s="28"/>
      <c r="D12" s="30" t="s">
        <v>37</v>
      </c>
      <c r="E12" s="12">
        <v>1000000</v>
      </c>
      <c r="F12" s="12">
        <v>1000000</v>
      </c>
      <c r="G12" s="10">
        <f t="shared" si="1"/>
        <v>1</v>
      </c>
    </row>
    <row r="13" spans="1:10" ht="24.75" customHeight="1">
      <c r="A13" s="52">
        <v>600</v>
      </c>
      <c r="B13" s="7"/>
      <c r="C13" s="66" t="s">
        <v>7</v>
      </c>
      <c r="D13" s="46"/>
      <c r="E13" s="11">
        <f>E14</f>
        <v>298018</v>
      </c>
      <c r="F13" s="11">
        <f>F14</f>
        <v>289129.08999999997</v>
      </c>
      <c r="G13" s="9">
        <f t="shared" si="1"/>
        <v>0.97017324456911991</v>
      </c>
    </row>
    <row r="14" spans="1:10" ht="31.5" customHeight="1">
      <c r="A14" s="53"/>
      <c r="B14" s="33">
        <v>60016</v>
      </c>
      <c r="C14" s="67" t="s">
        <v>8</v>
      </c>
      <c r="D14" s="50"/>
      <c r="E14" s="12">
        <f>E15+E16+E17+E18</f>
        <v>298018</v>
      </c>
      <c r="F14" s="12">
        <f>F15+F16+F17+F18</f>
        <v>289129.08999999997</v>
      </c>
      <c r="G14" s="10">
        <f t="shared" si="1"/>
        <v>0.97017324456911991</v>
      </c>
    </row>
    <row r="15" spans="1:10" ht="70.5" customHeight="1">
      <c r="A15" s="53"/>
      <c r="B15" s="34"/>
      <c r="C15" s="28"/>
      <c r="D15" s="30" t="s">
        <v>41</v>
      </c>
      <c r="E15" s="12">
        <v>88800</v>
      </c>
      <c r="F15" s="12">
        <v>79950</v>
      </c>
      <c r="G15" s="10">
        <f t="shared" si="1"/>
        <v>0.90033783783783783</v>
      </c>
    </row>
    <row r="16" spans="1:10" ht="34.5" customHeight="1">
      <c r="A16" s="53"/>
      <c r="B16" s="34"/>
      <c r="C16" s="28"/>
      <c r="D16" s="29" t="s">
        <v>29</v>
      </c>
      <c r="E16" s="12">
        <v>53713</v>
      </c>
      <c r="F16" s="12">
        <v>53707.09</v>
      </c>
      <c r="G16" s="10">
        <f t="shared" si="1"/>
        <v>0.99988997077057684</v>
      </c>
    </row>
    <row r="17" spans="1:7" ht="31.5" customHeight="1">
      <c r="A17" s="53"/>
      <c r="B17" s="34"/>
      <c r="C17" s="28"/>
      <c r="D17" s="30" t="s">
        <v>39</v>
      </c>
      <c r="E17" s="12">
        <v>146370</v>
      </c>
      <c r="F17" s="12">
        <v>146370</v>
      </c>
      <c r="G17" s="10">
        <f t="shared" si="1"/>
        <v>1</v>
      </c>
    </row>
    <row r="18" spans="1:7" ht="28.5" customHeight="1">
      <c r="A18" s="53"/>
      <c r="B18" s="35"/>
      <c r="C18" s="28"/>
      <c r="D18" s="29" t="s">
        <v>40</v>
      </c>
      <c r="E18" s="12">
        <v>9135</v>
      </c>
      <c r="F18" s="12">
        <v>9102</v>
      </c>
      <c r="G18" s="10">
        <f t="shared" si="1"/>
        <v>0.99638752052545154</v>
      </c>
    </row>
    <row r="19" spans="1:7" ht="26.25" customHeight="1">
      <c r="A19" s="52">
        <v>700</v>
      </c>
      <c r="B19" s="8"/>
      <c r="C19" s="45" t="s">
        <v>9</v>
      </c>
      <c r="D19" s="46"/>
      <c r="E19" s="11">
        <f>E20+E22</f>
        <v>130000</v>
      </c>
      <c r="F19" s="11">
        <f>F20+F22</f>
        <v>40882.879999999997</v>
      </c>
      <c r="G19" s="9">
        <f t="shared" si="1"/>
        <v>0.3144836923076923</v>
      </c>
    </row>
    <row r="20" spans="1:7" ht="26.25" customHeight="1">
      <c r="A20" s="53"/>
      <c r="B20" s="33">
        <v>70005</v>
      </c>
      <c r="C20" s="49" t="s">
        <v>10</v>
      </c>
      <c r="D20" s="50"/>
      <c r="E20" s="12">
        <f>E21</f>
        <v>100000</v>
      </c>
      <c r="F20" s="12">
        <f>F21</f>
        <v>32951.18</v>
      </c>
      <c r="G20" s="10">
        <f t="shared" si="1"/>
        <v>0.32951180000000002</v>
      </c>
    </row>
    <row r="21" spans="1:7" ht="21.75" customHeight="1">
      <c r="A21" s="53"/>
      <c r="B21" s="40"/>
      <c r="C21" s="28"/>
      <c r="D21" s="30" t="s">
        <v>25</v>
      </c>
      <c r="E21" s="12">
        <v>100000</v>
      </c>
      <c r="F21" s="12">
        <v>32951.18</v>
      </c>
      <c r="G21" s="10">
        <f t="shared" si="1"/>
        <v>0.32951180000000002</v>
      </c>
    </row>
    <row r="22" spans="1:7" ht="28.5" customHeight="1">
      <c r="A22" s="53"/>
      <c r="B22" s="34">
        <v>70095</v>
      </c>
      <c r="C22" s="28"/>
      <c r="D22" s="29" t="s">
        <v>23</v>
      </c>
      <c r="E22" s="12">
        <f>E23</f>
        <v>30000</v>
      </c>
      <c r="F22" s="12">
        <f>F23</f>
        <v>7931.7</v>
      </c>
      <c r="G22" s="10">
        <f t="shared" si="1"/>
        <v>0.26439000000000001</v>
      </c>
    </row>
    <row r="23" spans="1:7" ht="24.75" customHeight="1">
      <c r="A23" s="53"/>
      <c r="B23" s="35"/>
      <c r="C23" s="28"/>
      <c r="D23" s="29" t="s">
        <v>42</v>
      </c>
      <c r="E23" s="12">
        <v>30000</v>
      </c>
      <c r="F23" s="12">
        <v>7931.7</v>
      </c>
      <c r="G23" s="10">
        <f t="shared" si="1"/>
        <v>0.26439000000000001</v>
      </c>
    </row>
    <row r="24" spans="1:7" ht="28.5" customHeight="1">
      <c r="A24" s="51">
        <v>750</v>
      </c>
      <c r="B24" s="7"/>
      <c r="C24" s="66" t="s">
        <v>11</v>
      </c>
      <c r="D24" s="46"/>
      <c r="E24" s="13">
        <f>E25</f>
        <v>16000</v>
      </c>
      <c r="F24" s="13">
        <f>F25</f>
        <v>15990</v>
      </c>
      <c r="G24" s="9">
        <f t="shared" si="1"/>
        <v>0.99937500000000001</v>
      </c>
    </row>
    <row r="25" spans="1:7" ht="28.5" customHeight="1">
      <c r="A25" s="51"/>
      <c r="B25" s="33">
        <v>75023</v>
      </c>
      <c r="C25" s="49" t="s">
        <v>12</v>
      </c>
      <c r="D25" s="50"/>
      <c r="E25" s="12">
        <f>E26</f>
        <v>16000</v>
      </c>
      <c r="F25" s="12">
        <f>F26</f>
        <v>15990</v>
      </c>
      <c r="G25" s="10">
        <f t="shared" si="1"/>
        <v>0.99937500000000001</v>
      </c>
    </row>
    <row r="26" spans="1:7" ht="31.5" customHeight="1">
      <c r="A26" s="51"/>
      <c r="B26" s="35"/>
      <c r="C26" s="4"/>
      <c r="D26" s="29" t="s">
        <v>43</v>
      </c>
      <c r="E26" s="12">
        <v>16000</v>
      </c>
      <c r="F26" s="12">
        <v>15990</v>
      </c>
      <c r="G26" s="10">
        <f t="shared" si="1"/>
        <v>0.99937500000000001</v>
      </c>
    </row>
    <row r="27" spans="1:7" ht="17.25" hidden="1" customHeight="1">
      <c r="A27" s="52">
        <v>754</v>
      </c>
      <c r="B27" s="7"/>
      <c r="C27" s="66" t="s">
        <v>14</v>
      </c>
      <c r="D27" s="46"/>
      <c r="E27" s="11">
        <f t="shared" ref="E27:F29" si="2">E28</f>
        <v>700000</v>
      </c>
      <c r="F27" s="11">
        <f t="shared" si="2"/>
        <v>700000</v>
      </c>
      <c r="G27" s="9">
        <f t="shared" si="1"/>
        <v>1</v>
      </c>
    </row>
    <row r="28" spans="1:7" ht="28.5" customHeight="1">
      <c r="A28" s="53"/>
      <c r="B28" s="39"/>
      <c r="C28" s="45" t="s">
        <v>14</v>
      </c>
      <c r="D28" s="46"/>
      <c r="E28" s="11">
        <f t="shared" si="2"/>
        <v>700000</v>
      </c>
      <c r="F28" s="11">
        <f t="shared" si="2"/>
        <v>700000</v>
      </c>
      <c r="G28" s="9">
        <f t="shared" si="1"/>
        <v>1</v>
      </c>
    </row>
    <row r="29" spans="1:7" ht="28.5" customHeight="1">
      <c r="A29" s="53"/>
      <c r="B29" s="34">
        <v>75412</v>
      </c>
      <c r="C29" s="49" t="s">
        <v>44</v>
      </c>
      <c r="D29" s="50"/>
      <c r="E29" s="15">
        <f t="shared" si="2"/>
        <v>700000</v>
      </c>
      <c r="F29" s="15">
        <f t="shared" si="2"/>
        <v>700000</v>
      </c>
      <c r="G29" s="10">
        <f t="shared" si="1"/>
        <v>1</v>
      </c>
    </row>
    <row r="30" spans="1:7" ht="24.75" customHeight="1">
      <c r="A30" s="53"/>
      <c r="B30" s="40"/>
      <c r="C30" s="42"/>
      <c r="D30" s="43" t="s">
        <v>45</v>
      </c>
      <c r="E30" s="12">
        <v>700000</v>
      </c>
      <c r="F30" s="12">
        <v>700000</v>
      </c>
      <c r="G30" s="10">
        <f t="shared" si="1"/>
        <v>1</v>
      </c>
    </row>
    <row r="31" spans="1:7" ht="36.75" customHeight="1">
      <c r="A31" s="52">
        <v>900</v>
      </c>
      <c r="B31" s="7"/>
      <c r="C31" s="66" t="s">
        <v>15</v>
      </c>
      <c r="D31" s="46"/>
      <c r="E31" s="14">
        <f>E32+E38</f>
        <v>325952</v>
      </c>
      <c r="F31" s="14">
        <f>F32+F38</f>
        <v>224492.6</v>
      </c>
      <c r="G31" s="9">
        <f t="shared" ref="G31" si="3">F31/E31</f>
        <v>0.68872901531513842</v>
      </c>
    </row>
    <row r="32" spans="1:7" ht="37.5" customHeight="1">
      <c r="A32" s="53"/>
      <c r="B32" s="33">
        <v>90019</v>
      </c>
      <c r="C32" s="49" t="s">
        <v>30</v>
      </c>
      <c r="D32" s="50"/>
      <c r="E32" s="12">
        <f>E33+E34+E37</f>
        <v>263000</v>
      </c>
      <c r="F32" s="12">
        <f>F33+F34+F37</f>
        <v>163742.26</v>
      </c>
      <c r="G32" s="10">
        <f t="shared" ref="G32:G45" si="4">F32/E32</f>
        <v>0.62259414448669204</v>
      </c>
    </row>
    <row r="33" spans="1:17" ht="26.25" customHeight="1">
      <c r="A33" s="53"/>
      <c r="B33" s="34"/>
      <c r="C33" s="38"/>
      <c r="D33" s="41" t="s">
        <v>48</v>
      </c>
      <c r="E33" s="12">
        <v>50000</v>
      </c>
      <c r="F33" s="12">
        <v>49623.199999999997</v>
      </c>
      <c r="G33" s="10">
        <f t="shared" ref="G33" si="5">F33/E33</f>
        <v>0.9924639999999999</v>
      </c>
    </row>
    <row r="34" spans="1:17" ht="78" customHeight="1">
      <c r="A34" s="53"/>
      <c r="B34" s="34"/>
      <c r="C34" s="4"/>
      <c r="D34" s="30" t="s">
        <v>47</v>
      </c>
      <c r="E34" s="12">
        <v>201000</v>
      </c>
      <c r="F34" s="12">
        <v>102249.56</v>
      </c>
      <c r="G34" s="10">
        <f t="shared" si="4"/>
        <v>0.50870427860696521</v>
      </c>
    </row>
    <row r="35" spans="1:17" ht="42" hidden="1" customHeight="1">
      <c r="A35" s="53"/>
      <c r="B35" s="34"/>
      <c r="C35" s="4"/>
      <c r="D35" s="29" t="s">
        <v>27</v>
      </c>
      <c r="E35" s="12">
        <v>100000</v>
      </c>
      <c r="F35" s="12">
        <v>38645.86</v>
      </c>
      <c r="G35" s="10">
        <f t="shared" si="4"/>
        <v>0.38645859999999999</v>
      </c>
    </row>
    <row r="36" spans="1:17" ht="17.25" hidden="1" customHeight="1">
      <c r="A36" s="53"/>
      <c r="B36" s="34"/>
      <c r="C36" s="4"/>
      <c r="D36" s="30" t="s">
        <v>28</v>
      </c>
      <c r="E36" s="12">
        <v>15000</v>
      </c>
      <c r="F36" s="12">
        <v>14720</v>
      </c>
      <c r="G36" s="10">
        <f t="shared" si="4"/>
        <v>0.98133333333333328</v>
      </c>
    </row>
    <row r="37" spans="1:17" ht="22.5" customHeight="1">
      <c r="A37" s="53"/>
      <c r="B37" s="35"/>
      <c r="C37" s="4"/>
      <c r="D37" s="29" t="s">
        <v>49</v>
      </c>
      <c r="E37" s="12">
        <v>12000</v>
      </c>
      <c r="F37" s="12">
        <v>11869.5</v>
      </c>
      <c r="G37" s="10">
        <f t="shared" si="4"/>
        <v>0.98912500000000003</v>
      </c>
    </row>
    <row r="38" spans="1:17" ht="27.75" customHeight="1">
      <c r="A38" s="53"/>
      <c r="B38" s="39">
        <v>90095</v>
      </c>
      <c r="C38" s="49" t="s">
        <v>46</v>
      </c>
      <c r="D38" s="56"/>
      <c r="E38" s="12">
        <f>E41+E42</f>
        <v>62952</v>
      </c>
      <c r="F38" s="12">
        <f>F41+F42</f>
        <v>60750.34</v>
      </c>
      <c r="G38" s="10">
        <v>0</v>
      </c>
    </row>
    <row r="39" spans="1:17" ht="28.5" hidden="1" customHeight="1">
      <c r="A39" s="53"/>
      <c r="B39" s="33">
        <v>90095</v>
      </c>
      <c r="C39" s="57" t="s">
        <v>13</v>
      </c>
      <c r="D39" s="50"/>
      <c r="E39" s="12">
        <f>SUM(E40:E40)</f>
        <v>41570</v>
      </c>
      <c r="F39" s="12">
        <f>SUM(F40:F40)</f>
        <v>41570</v>
      </c>
      <c r="G39" s="10">
        <v>0</v>
      </c>
    </row>
    <row r="40" spans="1:17" ht="7.5" hidden="1" customHeight="1">
      <c r="A40" s="53"/>
      <c r="B40" s="35"/>
      <c r="C40" s="4"/>
      <c r="D40" s="30" t="s">
        <v>31</v>
      </c>
      <c r="E40" s="12">
        <v>41570</v>
      </c>
      <c r="F40" s="12">
        <v>41570</v>
      </c>
      <c r="G40" s="10">
        <v>0</v>
      </c>
    </row>
    <row r="41" spans="1:17" ht="28.5" customHeight="1">
      <c r="A41" s="53"/>
      <c r="B41" s="74"/>
      <c r="C41" s="4"/>
      <c r="D41" s="30" t="s">
        <v>50</v>
      </c>
      <c r="E41" s="12">
        <v>16928</v>
      </c>
      <c r="F41" s="12">
        <v>16928</v>
      </c>
      <c r="G41" s="10">
        <v>0</v>
      </c>
    </row>
    <row r="42" spans="1:17" ht="72.75" customHeight="1">
      <c r="A42" s="54"/>
      <c r="B42" s="75"/>
      <c r="C42" s="4"/>
      <c r="D42" s="30" t="s">
        <v>51</v>
      </c>
      <c r="E42" s="12">
        <v>46024</v>
      </c>
      <c r="F42" s="12">
        <v>43822.34</v>
      </c>
      <c r="G42" s="10">
        <v>0</v>
      </c>
    </row>
    <row r="43" spans="1:17" ht="27.75" customHeight="1">
      <c r="A43" s="51">
        <v>926</v>
      </c>
      <c r="B43" s="7"/>
      <c r="C43" s="45" t="s">
        <v>16</v>
      </c>
      <c r="D43" s="46"/>
      <c r="E43" s="11">
        <f>E45</f>
        <v>219765</v>
      </c>
      <c r="F43" s="11">
        <f>F45</f>
        <v>84507.37</v>
      </c>
      <c r="G43" s="9">
        <f t="shared" si="4"/>
        <v>0.38453516256000725</v>
      </c>
    </row>
    <row r="44" spans="1:17" ht="17.25" hidden="1" customHeight="1">
      <c r="A44" s="51"/>
      <c r="B44" s="27">
        <v>92605</v>
      </c>
      <c r="C44" s="49" t="s">
        <v>17</v>
      </c>
      <c r="D44" s="55"/>
      <c r="E44" s="12" t="e">
        <f>SUM(#REF!)</f>
        <v>#REF!</v>
      </c>
      <c r="F44" s="12" t="e">
        <f>SUM(#REF!)</f>
        <v>#REF!</v>
      </c>
      <c r="G44" s="10" t="e">
        <f t="shared" si="4"/>
        <v>#REF!</v>
      </c>
    </row>
    <row r="45" spans="1:17">
      <c r="A45" s="51"/>
      <c r="B45" s="33">
        <v>92695</v>
      </c>
      <c r="C45" s="49" t="s">
        <v>6</v>
      </c>
      <c r="D45" s="56"/>
      <c r="E45" s="12">
        <f>E46</f>
        <v>219765</v>
      </c>
      <c r="F45" s="12">
        <f>F46</f>
        <v>84507.37</v>
      </c>
      <c r="G45" s="10">
        <f t="shared" si="4"/>
        <v>0.38453516256000725</v>
      </c>
    </row>
    <row r="46" spans="1:17" ht="38.25">
      <c r="A46" s="51"/>
      <c r="B46" s="35"/>
      <c r="C46" s="4"/>
      <c r="D46" s="30" t="s">
        <v>26</v>
      </c>
      <c r="E46" s="15">
        <v>219765</v>
      </c>
      <c r="F46" s="12">
        <v>84507.37</v>
      </c>
      <c r="G46" s="10">
        <f t="shared" ref="G46" si="6">F46/E46</f>
        <v>0.38453516256000725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>
      <c r="A47" s="5"/>
      <c r="B47" s="6"/>
      <c r="C47" s="6"/>
      <c r="D47" s="6"/>
      <c r="E47" s="6"/>
      <c r="F47" s="20"/>
      <c r="G47" s="6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>
      <c r="A48" s="5"/>
      <c r="B48" s="6"/>
      <c r="C48" s="6"/>
      <c r="D48" s="6"/>
      <c r="E48" s="6"/>
      <c r="F48" s="20"/>
      <c r="G48" s="6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>
      <c r="A49" s="21"/>
      <c r="B49" s="22"/>
      <c r="C49" s="22"/>
      <c r="D49" s="22"/>
      <c r="E49" s="22"/>
      <c r="F49" s="23"/>
      <c r="G49" s="22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>
      <c r="A50" s="24"/>
      <c r="B50" s="25"/>
      <c r="C50" s="25"/>
      <c r="D50" s="25"/>
      <c r="E50" s="26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>
      <c r="A51" s="24"/>
      <c r="B51" s="25"/>
      <c r="C51" s="25"/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>
      <c r="A52" s="24"/>
      <c r="B52" s="25"/>
      <c r="C52" s="25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>
      <c r="A53" s="24"/>
      <c r="B53" s="25"/>
      <c r="C53" s="25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>
      <c r="A54" s="24"/>
      <c r="B54" s="25"/>
      <c r="C54" s="25"/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>
      <c r="A55" s="24"/>
      <c r="B55" s="25"/>
      <c r="C55" s="25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>
      <c r="A56" s="24"/>
      <c r="B56" s="25"/>
      <c r="C56" s="25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>
      <c r="A57" s="24"/>
      <c r="B57" s="25"/>
      <c r="C57" s="25"/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>
      <c r="A58" s="24"/>
      <c r="B58" s="25"/>
      <c r="C58" s="25"/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>
      <c r="A59" s="24"/>
      <c r="B59" s="25"/>
      <c r="C59" s="25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>
      <c r="A60" s="24"/>
      <c r="B60" s="25"/>
      <c r="C60" s="25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>
      <c r="A61" s="24"/>
      <c r="B61" s="25"/>
      <c r="C61" s="25"/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>
      <c r="A62" s="24"/>
      <c r="B62" s="25"/>
      <c r="C62" s="25"/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>
      <c r="A63" s="24"/>
      <c r="B63" s="25"/>
      <c r="C63" s="25"/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>
      <c r="A64" s="24"/>
      <c r="B64" s="25"/>
      <c r="C64" s="25"/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>
      <c r="A65" s="24"/>
      <c r="B65" s="25"/>
      <c r="C65" s="25"/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>
      <c r="A66" s="24"/>
      <c r="B66" s="25"/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>
      <c r="A67" s="24"/>
      <c r="B67" s="25"/>
      <c r="C67" s="25"/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>
      <c r="A68" s="24"/>
      <c r="B68" s="25"/>
      <c r="C68" s="25"/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>
      <c r="A69" s="24"/>
      <c r="B69" s="25"/>
      <c r="C69" s="25"/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>
      <c r="A70" s="24"/>
      <c r="B70" s="25"/>
      <c r="C70" s="25"/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>
      <c r="A71" s="24"/>
      <c r="B71" s="25"/>
      <c r="C71" s="25"/>
      <c r="D71" s="25"/>
      <c r="E71" s="25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>
      <c r="A72" s="24"/>
      <c r="B72" s="25"/>
      <c r="C72" s="25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>
      <c r="A73" s="24"/>
      <c r="B73" s="25"/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>
      <c r="A74" s="24"/>
      <c r="B74" s="25"/>
      <c r="C74" s="25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>
      <c r="A75" s="24"/>
      <c r="B75" s="25"/>
      <c r="C75" s="25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>
      <c r="A76" s="24"/>
      <c r="B76" s="25"/>
      <c r="C76" s="25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>
      <c r="A77" s="24"/>
      <c r="B77" s="25"/>
      <c r="C77" s="25"/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>
      <c r="A78" s="24"/>
      <c r="B78" s="25"/>
      <c r="C78" s="25"/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>
      <c r="A79" s="24"/>
      <c r="B79" s="25"/>
      <c r="C79" s="25"/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>
      <c r="A80" s="24"/>
      <c r="B80" s="25"/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>
      <c r="A81" s="24"/>
      <c r="B81" s="25"/>
      <c r="C81" s="25"/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>
      <c r="A82" s="24"/>
      <c r="B82" s="25"/>
      <c r="C82" s="25"/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>
      <c r="A83" s="24"/>
      <c r="B83" s="25"/>
      <c r="C83" s="25"/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>
      <c r="A84" s="24"/>
      <c r="B84" s="25"/>
      <c r="C84" s="25"/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>
      <c r="A85" s="24"/>
      <c r="B85" s="25"/>
      <c r="C85" s="25"/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>
      <c r="A86" s="24"/>
      <c r="B86" s="25"/>
      <c r="C86" s="25"/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>
      <c r="A87" s="24"/>
      <c r="B87" s="25"/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>
      <c r="A88" s="24"/>
      <c r="B88" s="25"/>
      <c r="C88" s="25"/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>
      <c r="A89" s="24"/>
      <c r="B89" s="25"/>
      <c r="C89" s="25"/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>
      <c r="A90" s="24"/>
      <c r="B90" s="25"/>
      <c r="C90" s="25"/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>
      <c r="A91" s="24"/>
      <c r="B91" s="25"/>
      <c r="C91" s="25"/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>
      <c r="A92" s="24"/>
      <c r="B92" s="25"/>
      <c r="C92" s="25"/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>
      <c r="A93" s="24"/>
      <c r="B93" s="25"/>
      <c r="C93" s="25"/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>
      <c r="A94" s="24"/>
      <c r="B94" s="25"/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>
      <c r="A95" s="24"/>
      <c r="B95" s="25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>
      <c r="A96" s="24"/>
      <c r="B96" s="25"/>
      <c r="C96" s="25"/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>
      <c r="A97" s="24"/>
      <c r="B97" s="25"/>
      <c r="C97" s="25"/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>
      <c r="A98" s="24"/>
      <c r="B98" s="25"/>
      <c r="C98" s="25"/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>
      <c r="A99" s="24"/>
      <c r="B99" s="25"/>
      <c r="C99" s="25"/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>
      <c r="A100" s="24"/>
      <c r="B100" s="25"/>
      <c r="C100" s="25"/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>
      <c r="A101" s="24"/>
      <c r="B101" s="25"/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>
      <c r="A102" s="24"/>
      <c r="B102" s="25"/>
      <c r="C102" s="25"/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>
      <c r="A103" s="24"/>
      <c r="B103" s="25"/>
      <c r="C103" s="25"/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>
      <c r="A104" s="24"/>
      <c r="B104" s="25"/>
      <c r="C104" s="25"/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>
      <c r="A105" s="24"/>
      <c r="B105" s="25"/>
      <c r="C105" s="25"/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>
      <c r="A106" s="24"/>
      <c r="B106" s="25"/>
      <c r="C106" s="25"/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>
      <c r="A107" s="24"/>
      <c r="B107" s="25"/>
      <c r="C107" s="25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>
      <c r="A108" s="24"/>
      <c r="B108" s="25"/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>
      <c r="A109" s="24"/>
      <c r="B109" s="25"/>
      <c r="C109" s="25"/>
      <c r="D109" s="25"/>
      <c r="E109" s="25"/>
      <c r="F109" s="2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>
      <c r="A110" s="24"/>
      <c r="B110" s="25"/>
      <c r="C110" s="25"/>
      <c r="D110" s="25"/>
      <c r="E110" s="25"/>
      <c r="F110" s="2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>
      <c r="A111" s="24"/>
      <c r="B111" s="25"/>
      <c r="C111" s="25"/>
      <c r="D111" s="25"/>
      <c r="E111" s="25"/>
      <c r="F111" s="2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>
      <c r="A112" s="24"/>
      <c r="B112" s="25"/>
      <c r="C112" s="25"/>
      <c r="D112" s="25"/>
      <c r="E112" s="25"/>
      <c r="F112" s="2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>
      <c r="A113" s="24"/>
      <c r="B113" s="25"/>
      <c r="C113" s="25"/>
      <c r="D113" s="25"/>
      <c r="E113" s="25"/>
      <c r="F113" s="2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>
      <c r="A114" s="24"/>
      <c r="B114" s="25"/>
      <c r="C114" s="25"/>
      <c r="D114" s="25"/>
      <c r="E114" s="25"/>
      <c r="F114" s="2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>
      <c r="A115" s="24"/>
      <c r="B115" s="25"/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>
      <c r="A116" s="24"/>
      <c r="B116" s="25"/>
      <c r="C116" s="25"/>
      <c r="D116" s="25"/>
      <c r="E116" s="25"/>
      <c r="F116" s="2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>
      <c r="A117" s="24"/>
      <c r="B117" s="25"/>
      <c r="C117" s="25"/>
      <c r="D117" s="25"/>
      <c r="E117" s="25"/>
      <c r="F117" s="2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>
      <c r="A118" s="24"/>
      <c r="B118" s="25"/>
      <c r="C118" s="25"/>
      <c r="D118" s="25"/>
      <c r="E118" s="25"/>
      <c r="F118" s="2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>
      <c r="A119" s="24"/>
      <c r="B119" s="25"/>
      <c r="C119" s="25"/>
      <c r="D119" s="25"/>
      <c r="E119" s="25"/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>
      <c r="A120" s="24"/>
      <c r="B120" s="25"/>
      <c r="C120" s="25"/>
      <c r="D120" s="25"/>
      <c r="E120" s="25"/>
      <c r="F120" s="2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>
      <c r="A121" s="24"/>
      <c r="B121" s="25"/>
      <c r="C121" s="25"/>
      <c r="D121" s="25"/>
      <c r="E121" s="25"/>
      <c r="F121" s="2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>
      <c r="A122" s="24"/>
      <c r="B122" s="25"/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>
      <c r="A123" s="24"/>
      <c r="B123" s="25"/>
      <c r="C123" s="25"/>
      <c r="D123" s="25"/>
      <c r="E123" s="25"/>
      <c r="F123" s="2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>
      <c r="A124" s="24"/>
      <c r="B124" s="25"/>
      <c r="C124" s="25"/>
      <c r="D124" s="25"/>
      <c r="E124" s="25"/>
      <c r="F124" s="2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>
      <c r="A125" s="24"/>
      <c r="B125" s="25"/>
      <c r="C125" s="25"/>
      <c r="D125" s="25"/>
      <c r="E125" s="25"/>
      <c r="F125" s="2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>
      <c r="A126" s="24"/>
      <c r="B126" s="25"/>
      <c r="C126" s="25"/>
      <c r="D126" s="25"/>
      <c r="E126" s="25"/>
      <c r="F126" s="2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>
      <c r="A127" s="24"/>
      <c r="B127" s="25"/>
      <c r="C127" s="25"/>
      <c r="D127" s="25"/>
      <c r="E127" s="25"/>
      <c r="F127" s="2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>
      <c r="A128" s="24"/>
      <c r="B128" s="25"/>
      <c r="C128" s="25"/>
      <c r="D128" s="25"/>
      <c r="E128" s="25"/>
      <c r="F128" s="26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>
      <c r="A129" s="24"/>
      <c r="B129" s="25"/>
      <c r="C129" s="25"/>
      <c r="D129" s="25"/>
      <c r="E129" s="25"/>
      <c r="F129" s="2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>
      <c r="A130" s="24"/>
      <c r="B130" s="25"/>
      <c r="C130" s="25"/>
      <c r="D130" s="25"/>
      <c r="E130" s="25"/>
      <c r="F130" s="26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>
      <c r="A131" s="24"/>
      <c r="B131" s="25"/>
      <c r="C131" s="25"/>
      <c r="D131" s="25"/>
      <c r="E131" s="25"/>
      <c r="F131" s="26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>
      <c r="A132" s="24"/>
      <c r="B132" s="25"/>
      <c r="C132" s="25"/>
      <c r="D132" s="25"/>
      <c r="E132" s="25"/>
      <c r="F132" s="2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>
      <c r="A133" s="24"/>
      <c r="B133" s="25"/>
      <c r="C133" s="25"/>
      <c r="D133" s="25"/>
      <c r="E133" s="25"/>
      <c r="F133" s="26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>
      <c r="A134" s="24"/>
      <c r="B134" s="25"/>
      <c r="C134" s="25"/>
      <c r="D134" s="25"/>
      <c r="E134" s="25"/>
      <c r="F134" s="26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>
      <c r="A135" s="24"/>
      <c r="B135" s="25"/>
      <c r="C135" s="25"/>
      <c r="D135" s="25"/>
      <c r="E135" s="25"/>
      <c r="F135" s="26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>
      <c r="A136" s="24"/>
      <c r="B136" s="25"/>
      <c r="C136" s="25"/>
      <c r="D136" s="25"/>
      <c r="E136" s="25"/>
      <c r="F136" s="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>
      <c r="A137" s="24"/>
      <c r="B137" s="25"/>
      <c r="C137" s="25"/>
      <c r="D137" s="25"/>
      <c r="E137" s="25"/>
      <c r="F137" s="26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>
      <c r="A138" s="24"/>
      <c r="B138" s="25"/>
      <c r="C138" s="25"/>
      <c r="D138" s="25"/>
      <c r="E138" s="25"/>
      <c r="F138" s="26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>
      <c r="A139" s="24"/>
      <c r="B139" s="25"/>
      <c r="C139" s="25"/>
      <c r="D139" s="25"/>
      <c r="E139" s="25"/>
      <c r="F139" s="26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>
      <c r="A140" s="24"/>
      <c r="B140" s="25"/>
      <c r="C140" s="25"/>
      <c r="D140" s="25"/>
      <c r="E140" s="25"/>
      <c r="F140" s="26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>
      <c r="A141" s="24"/>
      <c r="B141" s="25"/>
      <c r="C141" s="25"/>
      <c r="D141" s="25"/>
      <c r="E141" s="25"/>
      <c r="F141" s="26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>
      <c r="A142" s="24"/>
      <c r="B142" s="25"/>
      <c r="C142" s="25"/>
      <c r="D142" s="25"/>
      <c r="E142" s="25"/>
      <c r="F142" s="26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>
      <c r="A143" s="24"/>
      <c r="B143" s="25"/>
      <c r="C143" s="25"/>
      <c r="D143" s="25"/>
      <c r="E143" s="25"/>
      <c r="F143" s="2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>
      <c r="A144" s="24"/>
      <c r="B144" s="25"/>
      <c r="C144" s="25"/>
      <c r="D144" s="25"/>
      <c r="E144" s="25"/>
      <c r="F144" s="26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>
      <c r="A145" s="24"/>
      <c r="B145" s="25"/>
      <c r="C145" s="25"/>
      <c r="D145" s="25"/>
      <c r="E145" s="25"/>
      <c r="F145" s="26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>
      <c r="A146" s="24"/>
      <c r="B146" s="25"/>
      <c r="C146" s="25"/>
      <c r="D146" s="25"/>
      <c r="E146" s="25"/>
      <c r="F146" s="26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>
      <c r="A147" s="24"/>
      <c r="B147" s="25"/>
      <c r="C147" s="25"/>
      <c r="D147" s="25"/>
      <c r="E147" s="25"/>
      <c r="F147" s="26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>
      <c r="A148" s="24"/>
      <c r="B148" s="25"/>
      <c r="C148" s="25"/>
      <c r="D148" s="25"/>
      <c r="E148" s="25"/>
      <c r="F148" s="26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>
      <c r="A149" s="24"/>
      <c r="B149" s="25"/>
      <c r="C149" s="25"/>
      <c r="D149" s="25"/>
      <c r="E149" s="25"/>
      <c r="F149" s="26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>
      <c r="A150" s="24"/>
      <c r="B150" s="25"/>
      <c r="C150" s="25"/>
      <c r="D150" s="25"/>
      <c r="E150" s="25"/>
      <c r="F150" s="2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>
      <c r="A151" s="24"/>
      <c r="B151" s="25"/>
      <c r="C151" s="25"/>
      <c r="D151" s="25"/>
      <c r="E151" s="25"/>
      <c r="F151" s="26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>
      <c r="A152" s="24"/>
      <c r="B152" s="25"/>
      <c r="C152" s="25"/>
      <c r="D152" s="25"/>
      <c r="E152" s="25"/>
      <c r="F152" s="26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>
      <c r="A153" s="24"/>
      <c r="B153" s="25"/>
      <c r="C153" s="25"/>
      <c r="D153" s="25"/>
      <c r="E153" s="25"/>
      <c r="F153" s="26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>
      <c r="A154" s="24"/>
      <c r="B154" s="25"/>
      <c r="C154" s="25"/>
      <c r="D154" s="25"/>
      <c r="E154" s="25"/>
      <c r="F154" s="26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>
      <c r="A155" s="24"/>
      <c r="B155" s="25"/>
      <c r="C155" s="25"/>
      <c r="D155" s="25"/>
      <c r="E155" s="25"/>
      <c r="F155" s="26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>
      <c r="A156" s="24"/>
      <c r="B156" s="25"/>
      <c r="C156" s="25"/>
      <c r="D156" s="25"/>
      <c r="E156" s="25"/>
      <c r="F156" s="26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>
      <c r="A157" s="24"/>
      <c r="B157" s="25"/>
      <c r="C157" s="25"/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>
      <c r="A158" s="24"/>
      <c r="B158" s="25"/>
      <c r="C158" s="25"/>
      <c r="D158" s="25"/>
      <c r="E158" s="25"/>
      <c r="F158" s="26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>
      <c r="A159" s="24"/>
      <c r="B159" s="25"/>
      <c r="C159" s="25"/>
      <c r="D159" s="25"/>
      <c r="E159" s="25"/>
      <c r="F159" s="26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>
      <c r="A160" s="24"/>
      <c r="B160" s="25"/>
      <c r="C160" s="25"/>
      <c r="D160" s="25"/>
      <c r="E160" s="25"/>
      <c r="F160" s="26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>
      <c r="A161" s="24"/>
      <c r="B161" s="25"/>
      <c r="C161" s="25"/>
      <c r="D161" s="25"/>
      <c r="E161" s="25"/>
      <c r="F161" s="26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>
      <c r="A162" s="24"/>
      <c r="B162" s="25"/>
      <c r="C162" s="25"/>
      <c r="D162" s="25"/>
      <c r="E162" s="25"/>
      <c r="F162" s="26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>
      <c r="A163" s="24"/>
      <c r="B163" s="25"/>
      <c r="C163" s="25"/>
      <c r="D163" s="25"/>
      <c r="E163" s="25"/>
      <c r="F163" s="26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>
      <c r="A164" s="24"/>
      <c r="B164" s="25"/>
      <c r="C164" s="25"/>
      <c r="D164" s="25"/>
      <c r="E164" s="25"/>
      <c r="F164" s="2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>
      <c r="A165" s="24"/>
      <c r="B165" s="25"/>
      <c r="C165" s="25"/>
      <c r="D165" s="25"/>
      <c r="E165" s="25"/>
      <c r="F165" s="26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>
      <c r="A166" s="24"/>
      <c r="B166" s="25"/>
      <c r="C166" s="25"/>
      <c r="D166" s="25"/>
      <c r="E166" s="25"/>
      <c r="F166" s="26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>
      <c r="A167" s="24"/>
      <c r="B167" s="25"/>
      <c r="C167" s="25"/>
      <c r="D167" s="25"/>
      <c r="E167" s="25"/>
      <c r="F167" s="26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>
      <c r="A168" s="24"/>
      <c r="B168" s="25"/>
      <c r="C168" s="25"/>
      <c r="D168" s="25"/>
      <c r="E168" s="25"/>
      <c r="F168" s="26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>
      <c r="A169" s="24"/>
      <c r="B169" s="25"/>
      <c r="C169" s="25"/>
      <c r="D169" s="25"/>
      <c r="E169" s="25"/>
      <c r="F169" s="26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>
      <c r="A170" s="24"/>
      <c r="B170" s="25"/>
      <c r="C170" s="25"/>
      <c r="D170" s="25"/>
      <c r="E170" s="25"/>
      <c r="F170" s="26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>
      <c r="A171" s="24"/>
      <c r="B171" s="25"/>
      <c r="C171" s="25"/>
      <c r="D171" s="25"/>
      <c r="E171" s="25"/>
      <c r="F171" s="2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>
      <c r="A172" s="24"/>
      <c r="B172" s="25"/>
      <c r="C172" s="25"/>
      <c r="D172" s="25"/>
      <c r="E172" s="25"/>
      <c r="F172" s="26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>
      <c r="A173" s="24"/>
      <c r="B173" s="25"/>
      <c r="C173" s="25"/>
      <c r="D173" s="25"/>
      <c r="E173" s="25"/>
      <c r="F173" s="26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>
      <c r="A174" s="24"/>
      <c r="B174" s="25"/>
      <c r="C174" s="25"/>
      <c r="D174" s="25"/>
      <c r="E174" s="25"/>
      <c r="F174" s="26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>
      <c r="A175" s="24"/>
      <c r="B175" s="25"/>
      <c r="C175" s="25"/>
      <c r="D175" s="25"/>
      <c r="E175" s="25"/>
      <c r="F175" s="26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>
      <c r="A176" s="24"/>
      <c r="B176" s="25"/>
      <c r="C176" s="25"/>
      <c r="D176" s="25"/>
      <c r="E176" s="25"/>
      <c r="F176" s="26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>
      <c r="A177" s="24"/>
      <c r="B177" s="25"/>
      <c r="C177" s="25"/>
      <c r="D177" s="25"/>
      <c r="E177" s="25"/>
      <c r="F177" s="26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>
      <c r="A178" s="24"/>
      <c r="B178" s="25"/>
      <c r="C178" s="25"/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>
      <c r="A179" s="24"/>
      <c r="B179" s="25"/>
      <c r="C179" s="25"/>
      <c r="D179" s="25"/>
      <c r="E179" s="25"/>
      <c r="F179" s="26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>
      <c r="A180" s="24"/>
      <c r="B180" s="25"/>
      <c r="C180" s="25"/>
      <c r="D180" s="25"/>
      <c r="E180" s="25"/>
      <c r="F180" s="26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>
      <c r="A181" s="24"/>
      <c r="B181" s="25"/>
      <c r="C181" s="25"/>
      <c r="D181" s="25"/>
      <c r="E181" s="25"/>
      <c r="F181" s="26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>
      <c r="A182" s="24"/>
      <c r="B182" s="25"/>
      <c r="C182" s="25"/>
      <c r="D182" s="25"/>
      <c r="E182" s="25"/>
      <c r="F182" s="26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>
      <c r="A183" s="24"/>
      <c r="B183" s="25"/>
      <c r="C183" s="25"/>
      <c r="D183" s="25"/>
      <c r="E183" s="25"/>
      <c r="F183" s="26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>
      <c r="A184" s="24"/>
      <c r="B184" s="25"/>
      <c r="C184" s="25"/>
      <c r="D184" s="25"/>
      <c r="E184" s="25"/>
      <c r="F184" s="26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>
      <c r="A185" s="24"/>
      <c r="B185" s="25"/>
      <c r="C185" s="25"/>
      <c r="D185" s="25"/>
      <c r="E185" s="25"/>
      <c r="F185" s="2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>
      <c r="A186" s="24"/>
      <c r="B186" s="25"/>
      <c r="C186" s="25"/>
      <c r="D186" s="25"/>
      <c r="E186" s="25"/>
      <c r="F186" s="26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>
      <c r="A187" s="24"/>
      <c r="B187" s="25"/>
      <c r="C187" s="25"/>
      <c r="D187" s="25"/>
      <c r="E187" s="25"/>
      <c r="F187" s="26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>
      <c r="A188" s="24"/>
      <c r="B188" s="25"/>
      <c r="C188" s="25"/>
      <c r="D188" s="25"/>
      <c r="E188" s="25"/>
      <c r="F188" s="26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>
      <c r="A189" s="24"/>
      <c r="B189" s="25"/>
      <c r="C189" s="25"/>
      <c r="D189" s="25"/>
      <c r="E189" s="25"/>
      <c r="F189" s="26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>
      <c r="A190" s="24"/>
      <c r="B190" s="25"/>
      <c r="C190" s="25"/>
      <c r="D190" s="25"/>
      <c r="E190" s="25"/>
      <c r="F190" s="26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>
      <c r="A191" s="24"/>
      <c r="B191" s="25"/>
      <c r="C191" s="25"/>
      <c r="D191" s="25"/>
      <c r="E191" s="25"/>
      <c r="F191" s="26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>
      <c r="A192" s="24"/>
      <c r="B192" s="25"/>
      <c r="C192" s="25"/>
      <c r="D192" s="25"/>
      <c r="E192" s="25"/>
      <c r="F192" s="2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>
      <c r="A193" s="24"/>
      <c r="B193" s="25"/>
      <c r="C193" s="25"/>
      <c r="D193" s="25"/>
      <c r="E193" s="25"/>
      <c r="F193" s="26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>
      <c r="A194" s="24"/>
      <c r="B194" s="25"/>
      <c r="C194" s="25"/>
      <c r="D194" s="25"/>
      <c r="E194" s="25"/>
      <c r="F194" s="26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>
      <c r="A195" s="24"/>
      <c r="B195" s="25"/>
      <c r="C195" s="25"/>
      <c r="D195" s="25"/>
      <c r="E195" s="25"/>
      <c r="F195" s="2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>
      <c r="A196" s="24"/>
      <c r="B196" s="25"/>
      <c r="C196" s="25"/>
      <c r="D196" s="25"/>
      <c r="E196" s="25"/>
      <c r="F196" s="26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>
      <c r="A197" s="24"/>
      <c r="B197" s="25"/>
      <c r="C197" s="25"/>
      <c r="D197" s="25"/>
      <c r="E197" s="25"/>
      <c r="F197" s="26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>
      <c r="A198" s="24"/>
      <c r="B198" s="25"/>
      <c r="C198" s="25"/>
      <c r="D198" s="25"/>
      <c r="E198" s="25"/>
      <c r="F198" s="26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>
      <c r="A199" s="24"/>
      <c r="B199" s="25"/>
      <c r="C199" s="25"/>
      <c r="D199" s="25"/>
      <c r="E199" s="25"/>
      <c r="F199" s="2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>
      <c r="A200" s="24"/>
      <c r="B200" s="25"/>
      <c r="C200" s="25"/>
      <c r="D200" s="25"/>
      <c r="E200" s="25"/>
      <c r="F200" s="26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>
      <c r="A201" s="24"/>
      <c r="B201" s="25"/>
      <c r="C201" s="25"/>
      <c r="D201" s="25"/>
      <c r="E201" s="25"/>
      <c r="F201" s="26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>
      <c r="A202" s="24"/>
      <c r="B202" s="25"/>
      <c r="C202" s="25"/>
      <c r="D202" s="25"/>
      <c r="E202" s="25"/>
      <c r="F202" s="26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>
      <c r="A203" s="24"/>
      <c r="B203" s="25"/>
      <c r="C203" s="25"/>
      <c r="D203" s="25"/>
      <c r="E203" s="25"/>
      <c r="F203" s="26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>
      <c r="A204" s="24"/>
      <c r="B204" s="25"/>
      <c r="C204" s="25"/>
      <c r="D204" s="25"/>
      <c r="E204" s="25"/>
      <c r="F204" s="26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>
      <c r="A205" s="24"/>
      <c r="B205" s="25"/>
      <c r="C205" s="25"/>
      <c r="D205" s="25"/>
      <c r="E205" s="25"/>
      <c r="F205" s="26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>
      <c r="A206" s="24"/>
      <c r="B206" s="25"/>
      <c r="C206" s="25"/>
      <c r="D206" s="25"/>
      <c r="E206" s="25"/>
      <c r="F206" s="2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>
      <c r="A207" s="24"/>
      <c r="B207" s="25"/>
      <c r="C207" s="25"/>
      <c r="D207" s="25"/>
      <c r="E207" s="25"/>
      <c r="F207" s="26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>
      <c r="A208" s="24"/>
      <c r="B208" s="25"/>
      <c r="C208" s="25"/>
      <c r="D208" s="25"/>
      <c r="E208" s="25"/>
      <c r="F208" s="26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>
      <c r="A209" s="24"/>
      <c r="B209" s="25"/>
      <c r="C209" s="25"/>
      <c r="D209" s="25"/>
      <c r="E209" s="25"/>
      <c r="F209" s="26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>
      <c r="A210" s="24"/>
      <c r="B210" s="25"/>
      <c r="C210" s="25"/>
      <c r="D210" s="25"/>
      <c r="E210" s="25"/>
      <c r="F210" s="26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>
      <c r="A211" s="24"/>
      <c r="B211" s="25"/>
      <c r="C211" s="25"/>
      <c r="D211" s="25"/>
      <c r="E211" s="25"/>
      <c r="F211" s="26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>
      <c r="A212" s="24"/>
      <c r="B212" s="25"/>
      <c r="C212" s="25"/>
      <c r="D212" s="25"/>
      <c r="E212" s="25"/>
      <c r="F212" s="26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>
      <c r="A213" s="24"/>
      <c r="B213" s="25"/>
      <c r="C213" s="25"/>
      <c r="D213" s="25"/>
      <c r="E213" s="25"/>
      <c r="F213" s="2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>
      <c r="A214" s="24"/>
      <c r="B214" s="25"/>
      <c r="C214" s="25"/>
      <c r="D214" s="25"/>
      <c r="E214" s="25"/>
      <c r="F214" s="26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>
      <c r="A215" s="24"/>
      <c r="B215" s="25"/>
      <c r="C215" s="25"/>
      <c r="D215" s="25"/>
      <c r="E215" s="25"/>
      <c r="F215" s="26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>
      <c r="A216" s="24"/>
      <c r="B216" s="25"/>
      <c r="C216" s="25"/>
      <c r="D216" s="25"/>
      <c r="E216" s="25"/>
      <c r="F216" s="26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>
      <c r="A217" s="24"/>
      <c r="B217" s="25"/>
      <c r="C217" s="25"/>
      <c r="D217" s="25"/>
      <c r="E217" s="25"/>
      <c r="F217" s="26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>
      <c r="A218" s="24"/>
      <c r="B218" s="25"/>
      <c r="C218" s="25"/>
      <c r="D218" s="25"/>
      <c r="E218" s="25"/>
      <c r="F218" s="26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>
      <c r="A219" s="24"/>
      <c r="B219" s="25"/>
      <c r="C219" s="25"/>
      <c r="D219" s="25"/>
      <c r="E219" s="25"/>
      <c r="F219" s="26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>
      <c r="A220" s="24"/>
      <c r="B220" s="25"/>
      <c r="C220" s="25"/>
      <c r="D220" s="25"/>
      <c r="E220" s="25"/>
      <c r="F220" s="2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>
      <c r="A221" s="24"/>
      <c r="B221" s="25"/>
      <c r="C221" s="25"/>
      <c r="D221" s="25"/>
      <c r="E221" s="25"/>
      <c r="F221" s="26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>
      <c r="A222" s="24"/>
      <c r="B222" s="25"/>
      <c r="C222" s="25"/>
      <c r="D222" s="25"/>
      <c r="E222" s="25"/>
      <c r="F222" s="26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>
      <c r="A223" s="24"/>
      <c r="B223" s="25"/>
      <c r="C223" s="25"/>
      <c r="D223" s="25"/>
      <c r="E223" s="25"/>
      <c r="F223" s="26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>
      <c r="A224" s="24"/>
      <c r="B224" s="25"/>
      <c r="C224" s="25"/>
      <c r="D224" s="25"/>
      <c r="E224" s="25"/>
      <c r="F224" s="26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>
      <c r="A225" s="24"/>
      <c r="B225" s="25"/>
      <c r="C225" s="25"/>
      <c r="D225" s="25"/>
      <c r="E225" s="25"/>
      <c r="F225" s="26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>
      <c r="A226" s="24"/>
      <c r="B226" s="25"/>
      <c r="C226" s="25"/>
      <c r="D226" s="25"/>
      <c r="E226" s="25"/>
      <c r="F226" s="26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>
      <c r="A227" s="24"/>
      <c r="B227" s="25"/>
      <c r="C227" s="25"/>
      <c r="D227" s="25"/>
      <c r="E227" s="25"/>
      <c r="F227" s="2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>
      <c r="A228" s="24"/>
      <c r="B228" s="25"/>
      <c r="C228" s="25"/>
      <c r="D228" s="25"/>
      <c r="E228" s="25"/>
      <c r="F228" s="26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>
      <c r="A229" s="24"/>
      <c r="B229" s="25"/>
      <c r="C229" s="25"/>
      <c r="D229" s="25"/>
      <c r="E229" s="25"/>
      <c r="F229" s="26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>
      <c r="A230" s="24"/>
      <c r="B230" s="25"/>
      <c r="C230" s="25"/>
      <c r="D230" s="25"/>
      <c r="E230" s="25"/>
      <c r="F230" s="26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>
      <c r="A231" s="24"/>
      <c r="B231" s="25"/>
      <c r="C231" s="25"/>
      <c r="D231" s="25"/>
      <c r="E231" s="25"/>
      <c r="F231" s="26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>
      <c r="A232" s="24"/>
      <c r="B232" s="25"/>
      <c r="C232" s="25"/>
      <c r="D232" s="25"/>
      <c r="E232" s="25"/>
      <c r="F232" s="26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>
      <c r="A233" s="24"/>
      <c r="B233" s="25"/>
      <c r="C233" s="25"/>
      <c r="D233" s="25"/>
      <c r="E233" s="25"/>
      <c r="F233" s="26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>
      <c r="A234" s="24"/>
      <c r="B234" s="25"/>
      <c r="C234" s="25"/>
      <c r="D234" s="25"/>
      <c r="E234" s="25"/>
      <c r="F234" s="2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>
      <c r="A235" s="24"/>
      <c r="B235" s="25"/>
      <c r="C235" s="25"/>
      <c r="D235" s="25"/>
      <c r="E235" s="25"/>
      <c r="F235" s="26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>
      <c r="A236" s="24"/>
      <c r="B236" s="25"/>
      <c r="C236" s="25"/>
      <c r="D236" s="25"/>
      <c r="E236" s="25"/>
      <c r="F236" s="26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>
      <c r="A237" s="24"/>
      <c r="B237" s="25"/>
      <c r="C237" s="25"/>
      <c r="D237" s="25"/>
      <c r="E237" s="25"/>
      <c r="F237" s="26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>
      <c r="A238" s="24"/>
      <c r="B238" s="25"/>
      <c r="C238" s="25"/>
      <c r="D238" s="25"/>
      <c r="E238" s="25"/>
      <c r="F238" s="26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>
      <c r="A239" s="24"/>
      <c r="B239" s="25"/>
      <c r="C239" s="25"/>
      <c r="D239" s="25"/>
      <c r="E239" s="25"/>
      <c r="F239" s="26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>
      <c r="A240" s="24"/>
      <c r="B240" s="25"/>
      <c r="C240" s="25"/>
      <c r="D240" s="25"/>
      <c r="E240" s="25"/>
      <c r="F240" s="26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>
      <c r="A241" s="24"/>
      <c r="B241" s="25"/>
      <c r="C241" s="25"/>
      <c r="D241" s="25"/>
      <c r="E241" s="25"/>
      <c r="F241" s="26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>
      <c r="A242" s="24"/>
      <c r="B242" s="25"/>
      <c r="C242" s="25"/>
      <c r="D242" s="25"/>
      <c r="E242" s="25"/>
      <c r="F242" s="26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>
      <c r="A243" s="24"/>
      <c r="B243" s="25"/>
      <c r="C243" s="25"/>
      <c r="D243" s="25"/>
      <c r="E243" s="25"/>
      <c r="F243" s="26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>
      <c r="A244" s="24"/>
      <c r="B244" s="25"/>
      <c r="C244" s="25"/>
      <c r="D244" s="25"/>
      <c r="E244" s="25"/>
      <c r="F244" s="26"/>
      <c r="G244" s="25"/>
    </row>
    <row r="245" spans="1:17">
      <c r="A245" s="24"/>
      <c r="B245" s="25"/>
      <c r="C245" s="25"/>
      <c r="D245" s="25"/>
      <c r="E245" s="25"/>
      <c r="F245" s="26"/>
      <c r="G245" s="25"/>
    </row>
    <row r="246" spans="1:17">
      <c r="A246" s="24"/>
      <c r="B246" s="25"/>
      <c r="C246" s="25"/>
      <c r="D246" s="25"/>
      <c r="E246" s="25"/>
      <c r="F246" s="26"/>
      <c r="G246" s="25"/>
    </row>
  </sheetData>
  <mergeCells count="40">
    <mergeCell ref="B41:B42"/>
    <mergeCell ref="C7:D7"/>
    <mergeCell ref="A7:A9"/>
    <mergeCell ref="C8:D8"/>
    <mergeCell ref="C29:D29"/>
    <mergeCell ref="C31:D31"/>
    <mergeCell ref="C28:D28"/>
    <mergeCell ref="C24:D24"/>
    <mergeCell ref="A27:A30"/>
    <mergeCell ref="A13:A18"/>
    <mergeCell ref="A19:A23"/>
    <mergeCell ref="C19:D19"/>
    <mergeCell ref="C13:D13"/>
    <mergeCell ref="C14:D14"/>
    <mergeCell ref="C27:D27"/>
    <mergeCell ref="C25:D25"/>
    <mergeCell ref="C11:D11"/>
    <mergeCell ref="B3:B4"/>
    <mergeCell ref="F1:G1"/>
    <mergeCell ref="G3:G4"/>
    <mergeCell ref="A24:A26"/>
    <mergeCell ref="A2:F2"/>
    <mergeCell ref="C3:D4"/>
    <mergeCell ref="F3:F4"/>
    <mergeCell ref="E3:E4"/>
    <mergeCell ref="C6:D6"/>
    <mergeCell ref="C5:D5"/>
    <mergeCell ref="C20:D20"/>
    <mergeCell ref="A43:A46"/>
    <mergeCell ref="A31:A42"/>
    <mergeCell ref="C44:D44"/>
    <mergeCell ref="C45:D45"/>
    <mergeCell ref="C38:D38"/>
    <mergeCell ref="C39:D39"/>
    <mergeCell ref="C32:D32"/>
    <mergeCell ref="C43:D43"/>
    <mergeCell ref="C9:D9"/>
    <mergeCell ref="A3:A4"/>
    <mergeCell ref="A10:A12"/>
    <mergeCell ref="C10:D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kjaranowska</cp:lastModifiedBy>
  <cp:lastPrinted>2018-03-29T15:04:10Z</cp:lastPrinted>
  <dcterms:created xsi:type="dcterms:W3CDTF">2013-08-01T10:04:59Z</dcterms:created>
  <dcterms:modified xsi:type="dcterms:W3CDTF">2018-03-29T15:10:00Z</dcterms:modified>
</cp:coreProperties>
</file>