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skrajda\Desktop\Uchwały zmiany budżetu 2022 r\2_16.03.22\"/>
    </mc:Choice>
  </mc:AlternateContent>
  <xr:revisionPtr revIDLastSave="0" documentId="13_ncr:1_{6B732E3B-DC2E-4195-A024-028862399C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7" i="1" l="1"/>
  <c r="I147" i="1"/>
  <c r="H147" i="1"/>
  <c r="J27" i="1" l="1"/>
  <c r="J20" i="1"/>
  <c r="C20" i="1"/>
  <c r="J86" i="1"/>
  <c r="J100" i="1"/>
  <c r="J128" i="1"/>
  <c r="C86" i="1" l="1"/>
  <c r="C91" i="1"/>
  <c r="E106" i="1"/>
  <c r="C122" i="1"/>
  <c r="C128" i="1"/>
  <c r="C138" i="1"/>
  <c r="C142" i="1"/>
  <c r="C146" i="1"/>
  <c r="C152" i="1"/>
  <c r="J122" i="1" l="1"/>
  <c r="C117" i="1"/>
  <c r="J106" i="1"/>
  <c r="C46" i="1"/>
  <c r="J46" i="1"/>
  <c r="C34" i="1"/>
  <c r="J34" i="1"/>
  <c r="J96" i="1" l="1"/>
  <c r="I128" i="1"/>
  <c r="I100" i="1"/>
  <c r="J146" i="1"/>
  <c r="J142" i="1"/>
  <c r="J138" i="1"/>
  <c r="J131" i="1" l="1"/>
  <c r="I122" i="1"/>
  <c r="J117" i="1"/>
  <c r="I117" i="1"/>
  <c r="J110" i="1"/>
  <c r="I110" i="1"/>
  <c r="J91" i="1" l="1"/>
  <c r="C75" i="1" l="1"/>
  <c r="J75" i="1"/>
  <c r="J63" i="1" l="1"/>
  <c r="C63" i="1"/>
  <c r="J55" i="1"/>
  <c r="J51" i="1"/>
  <c r="I46" i="1" l="1"/>
  <c r="J40" i="1"/>
  <c r="J23" i="1" l="1"/>
  <c r="I23" i="1"/>
  <c r="C23" i="1"/>
  <c r="J11" i="1" l="1"/>
  <c r="J152" i="1" l="1"/>
  <c r="I152" i="1"/>
  <c r="J82" i="1" l="1"/>
  <c r="C82" i="1"/>
  <c r="K153" i="1" l="1"/>
  <c r="J66" i="1"/>
  <c r="J29" i="1"/>
  <c r="J153" i="1" l="1"/>
  <c r="C66" i="1"/>
  <c r="I146" i="1" l="1"/>
  <c r="I142" i="1"/>
  <c r="I138" i="1"/>
  <c r="I131" i="1"/>
  <c r="C131" i="1"/>
  <c r="C110" i="1"/>
  <c r="I106" i="1"/>
  <c r="C100" i="1"/>
  <c r="I96" i="1"/>
  <c r="C96" i="1"/>
  <c r="I91" i="1"/>
  <c r="I86" i="1"/>
  <c r="I82" i="1"/>
  <c r="I75" i="1"/>
  <c r="I66" i="1"/>
  <c r="I63" i="1"/>
  <c r="I55" i="1"/>
  <c r="C55" i="1"/>
  <c r="I51" i="1"/>
  <c r="C51" i="1"/>
  <c r="I40" i="1"/>
  <c r="C40" i="1"/>
  <c r="I34" i="1"/>
  <c r="I29" i="1"/>
  <c r="C29" i="1"/>
  <c r="I27" i="1"/>
  <c r="C27" i="1"/>
  <c r="I20" i="1"/>
  <c r="I11" i="1"/>
  <c r="C11" i="1"/>
  <c r="H153" i="1" s="1"/>
  <c r="I153" i="1" l="1"/>
</calcChain>
</file>

<file path=xl/sharedStrings.xml><?xml version="1.0" encoding="utf-8"?>
<sst xmlns="http://schemas.openxmlformats.org/spreadsheetml/2006/main" count="164" uniqueCount="116">
  <si>
    <t xml:space="preserve"> Rady Gminy Kwidzyn             </t>
  </si>
  <si>
    <t>lp.</t>
  </si>
  <si>
    <t>Jednostka pomocnicza - Sołectwo</t>
  </si>
  <si>
    <t>Nazwa zadania</t>
  </si>
  <si>
    <t>dział</t>
  </si>
  <si>
    <t>rozdział</t>
  </si>
  <si>
    <t>§</t>
  </si>
  <si>
    <t>kwota wg. wniosków</t>
  </si>
  <si>
    <t>w tym wydatki majątkowe</t>
  </si>
  <si>
    <t>plan</t>
  </si>
  <si>
    <t xml:space="preserve">wysokość naliczonego Funduszu 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</si>
  <si>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</si>
  <si>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</si>
  <si>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</si>
  <si>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</si>
  <si>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</si>
  <si>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</si>
  <si>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</si>
  <si>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</si>
  <si>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</si>
  <si>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</si>
  <si>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</si>
  <si>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</si>
  <si>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</si>
  <si>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</si>
  <si>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</si>
  <si>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</si>
  <si>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</si>
  <si>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</si>
  <si>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</si>
  <si>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</si>
  <si>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</si>
  <si>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</si>
  <si>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</si>
  <si>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</si>
  <si>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</si>
  <si>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</si>
  <si>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</si>
  <si>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</si>
  <si>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</si>
  <si>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Razem</t>
  </si>
  <si>
    <t>ZESTAWIENIE WYDATKÓW w ramach Funduszu Sołeckiego na rok 2022</t>
  </si>
  <si>
    <t>spotkanie o charakterze kulturalno-sportowym</t>
  </si>
  <si>
    <t>Zakup sprzętu AGD do świetlicy</t>
  </si>
  <si>
    <t>Budowa oświetlenia drogowego na ul. Jesionowej (wg projektu)</t>
  </si>
  <si>
    <t>Organizacja spotkania o charakterze kulturalno-sportowym</t>
  </si>
  <si>
    <t>Zakup wyposażenia dla OSP</t>
  </si>
  <si>
    <t>Doposażenie placu zabaw przedszkola w Korzeniewie</t>
  </si>
  <si>
    <t>Zagospodarowanie terenu rekreacyjno-sportowego - wiata i nowa huśtawka</t>
  </si>
  <si>
    <t>Dokumentacja odwodnienia ul. Sobieskiego</t>
  </si>
  <si>
    <t>Zakup bramki na boisko w Korzeniewie</t>
  </si>
  <si>
    <t>Organizacja spotkania kulturalno-sportowego dla mieszkańców Korzniewa</t>
  </si>
  <si>
    <t>Budowa oświetlenia na działkach nr 43, 254/5 i 41/1 (I etap - przy Zielonej Szkole i boisku)</t>
  </si>
  <si>
    <t>Zakup wyposażenia dla OSP Tychnowy</t>
  </si>
  <si>
    <t>Zakup namiotu plenerowego oraz rollbaneru</t>
  </si>
  <si>
    <t>Spotkanie kulturalno-sportowe</t>
  </si>
  <si>
    <t>Utwardzenie drogi nr 120 płytami drogowymi</t>
  </si>
  <si>
    <t>Dalsza realizacja oświetlenia ulicznego na działce nr 136 (w kierunku ul. Wspólnej)</t>
  </si>
  <si>
    <t>Organizacja spotkania kulturalno-sportowego</t>
  </si>
  <si>
    <t>Remont świetlicy według projektu</t>
  </si>
  <si>
    <t>Spotkanie kulturalno-edukacyjno-sportowe dla mieszkańców sołectwa Bronno</t>
  </si>
  <si>
    <t>Zakup tłucznia na drogę gminną dz. Nr. 80</t>
  </si>
  <si>
    <t>Montaż huśtawki wahadłowej podwójnej</t>
  </si>
  <si>
    <t>Zakup stojaka do grilla na teren rekreacyjno-sportowy</t>
  </si>
  <si>
    <t>Wymiana ogrodzenia wokół świetlicy wzdłuż wału i od sąsiada</t>
  </si>
  <si>
    <t>Zakup krzeseł i obrusów do świetlicy</t>
  </si>
  <si>
    <t>Postawienie wiato-altany na terenie placu zabaw</t>
  </si>
  <si>
    <t>Spotkanie o charakterze kulturalno-sportowym</t>
  </si>
  <si>
    <t>Zagospodarowanie terenu rekreacyjno-sportowego poprzez dostawę i montaż trampoliny</t>
  </si>
  <si>
    <t>Zakup artykułów rekultywacyjnych na plac zabaw</t>
  </si>
  <si>
    <t>Zakup płyt drogowych z przeznaczeniem na drogi gminne</t>
  </si>
  <si>
    <t>Remont świetlicy wg projektu dokumentacji</t>
  </si>
  <si>
    <t>Zakup solidnego składanego namiotu 4x4 z logiem Sołectwo Licze i KGW Licze plus 10 koszulek z logiem KGW Licze</t>
  </si>
  <si>
    <t>Utwardzenie drogi śródpolnej</t>
  </si>
  <si>
    <t>Spotkanie o charakterze rekreacyjno-sportowym</t>
  </si>
  <si>
    <t>Spotkanie kulturalno-sportowe dla mieszkańców Marezy</t>
  </si>
  <si>
    <t>Zakup dwóch bramek na boisko dz. Nr 260</t>
  </si>
  <si>
    <t>Zagospodarowanie przestrzeni publicznej (dz. Nr 539/12) dla celów rekreacyjno-sportowych poprzez: oświetlenie terenu, budowę parkingu, budowę sceny letniej, wykonanie ogrodzenia, wyposażenie terenu w urządzenia małej architektury,</t>
  </si>
  <si>
    <t>Remont nawierzchni drogi z płyt JOMBa od szosy 588 do wału</t>
  </si>
  <si>
    <t>Organizacja spotkania kulturalno-sportowego dla mieszkańców Obór</t>
  </si>
  <si>
    <t>Doposażenie placu zabaw w huśtawkę wagową</t>
  </si>
  <si>
    <t>Zakup  naczyń i sztućców dla KGW</t>
  </si>
  <si>
    <t>Utwardzenie drogi gminnej przy bud. 32 (dz. Nr 138/2)</t>
  </si>
  <si>
    <t>Street workout na boisku</t>
  </si>
  <si>
    <t>Dzień dziecka - spotkanie kulturalno sportowe</t>
  </si>
  <si>
    <t>Wykonanie przyłącza elektrycznego na terenie rekreacyjno-sportowym</t>
  </si>
  <si>
    <t>Wymiana ogrzewania w świetlicy wiejskiej</t>
  </si>
  <si>
    <t>Utwardzenie dróg śródpolnych będących własnością gminy</t>
  </si>
  <si>
    <t>Zakup sprzętu dla klubu sportowego</t>
  </si>
  <si>
    <t>Zakup sprzętu dla KGW</t>
  </si>
  <si>
    <t>Modernizacja chodnika na ul. Sportowej</t>
  </si>
  <si>
    <t>Park Street workout - plac zabaw</t>
  </si>
  <si>
    <t>Remont dróg lokalnych</t>
  </si>
  <si>
    <t>Zmiana nawierzchni wokół siłowni zewnętrznej</t>
  </si>
  <si>
    <t>Zaprojektowanie terenu rekreacyjno sportowego poprzez: dostawę i montaż zjazdu linowego, dostawę i montaż stożka linowego, utwardzenie nawierzchni pod wiatą</t>
  </si>
  <si>
    <t>Remont drogi z płyt JOMB za kościołem - 2 odcinki (dz. Nr 238)</t>
  </si>
  <si>
    <t>Dołożenie płyt na ulicy Przyrzecznej</t>
  </si>
  <si>
    <t>Zagospodarowanie przestrzeni publicznej do celów rekreacyjno-sportowych poprzez: dostawę i montaż urządzenia fitness, wykonanie zabudowy jednej ściany altany, postawienie pojemnika na plastikowe nakrętki w kształcie serca</t>
  </si>
  <si>
    <t>Zakup kosiarki spalinowej do wykaszania terenu rekreacyjno-sportowego</t>
  </si>
  <si>
    <t>Zakup obciążników metalowych do namiotu</t>
  </si>
  <si>
    <t>Zagospodarowanie przestrzeni publicznej na cele rekreacyjno-sportowe poprzez: montaż oświetlenia na placu zabaw oraz budowę grilla murowanego</t>
  </si>
  <si>
    <t>Zagospodarowanie terenu rekreacyjno-sportowego poprzez: dostawę i montaż słupków do siatkówki, dostawę i montaż drugiej lampy na terenie rekreacyjno-sportowym</t>
  </si>
  <si>
    <t>Projekt schodów w stronę Liwy</t>
  </si>
  <si>
    <t xml:space="preserve">Projekt plus wykonanie rozbudowy oświetlenia drogowego ul. Dębowej i ul. Spacerowej przy działce nr  258 i 239/1. Projekt ma być na 4 lampy: 2x ul. Dębowa, 2x ul. Spacerowa; montaż 2 szt. lamp.                                                         Projekt plus wykonanie rozbudowy oświetlenia drogowego ul. Dębowej przy działce nr  298/5 i 326/6. Projekt ma być na 2 lampy, montaż również 2 szt. lamp. </t>
  </si>
  <si>
    <t>Budowa progów zwalniających przy placu zabaw w Grabówku i przy Szkole Podstawowej</t>
  </si>
  <si>
    <t>Zagospodarowanie przestrzeni publicznej dla celów rekreacyjno-sportowych sołectwa Licze - dokończenie wykonania skweru</t>
  </si>
  <si>
    <t xml:space="preserve">Karuzela i zjazd linowy na plac zabaw </t>
  </si>
  <si>
    <t>Utwardzenie nawierzchni od altany do świetlicy (chodniczek)</t>
  </si>
  <si>
    <t>Dankowo FS 2022 Zagospodarowanie przestrzeni publicznej dla celów rekreacyjno sportowych poprzez: utwardzenie nawierzchni pod altaną oraz dołaczenie z istniejącym chodnikiem, wykonanie drewnianej zabudowy altany (ścianki i taras).</t>
  </si>
  <si>
    <t>Zakup ubrań reprezentacyjnych dla KGW</t>
  </si>
  <si>
    <t>Zagospodarowanie przestrzeni publicznej dla celów rekreacyjno-sportowych poprzez zaprojektowanie i montaż urządzeń na plac zabaw (karuzela, bujaki, huśtawki).</t>
  </si>
  <si>
    <t>Budowa magazynu na potrzeby OSP</t>
  </si>
  <si>
    <t>Projekt budowy oświetlenia na ul. Stawowej i ul. Wiślanej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</si>
  <si>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16 marca 2022 r.</t>
    </r>
  </si>
  <si>
    <t>Zał. Nr 9</t>
  </si>
  <si>
    <t>do Uchwały Nr XXXVI/232/22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</si>
</sst>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80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0" xfId="0" applyFont="1" applyFill="1"/>
    <xf numFmtId="0" fontId="0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0" xfId="0" applyAlignment="1"/>
    <xf numFmtId="0" fontId="4" fillId="0" borderId="10" xfId="0" applyFont="1" applyBorder="1" applyAlignment="1">
      <alignment vertical="top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13" xfId="0" applyNumberFormat="1" applyFont="1" applyFill="1" applyBorder="1" applyAlignment="1">
      <alignment horizontal="right" wrapText="1"/>
    </xf>
    <xf numFmtId="4" fontId="4" fillId="2" borderId="3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top" wrapText="1"/>
    </xf>
    <xf numFmtId="4" fontId="4" fillId="2" borderId="13" xfId="0" applyNumberFormat="1" applyFont="1" applyFill="1" applyBorder="1" applyAlignment="1">
      <alignment horizontal="right" vertical="top" wrapText="1"/>
    </xf>
    <xf numFmtId="4" fontId="4" fillId="2" borderId="3" xfId="0" applyNumberFormat="1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2" fillId="2" borderId="13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2" fillId="2" borderId="13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left" vertical="center"/>
    </xf>
    <xf numFmtId="4" fontId="2" fillId="2" borderId="7" xfId="0" applyNumberFormat="1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left" vertical="center"/>
    </xf>
    <xf numFmtId="4" fontId="2" fillId="2" borderId="9" xfId="0" applyNumberFormat="1" applyFont="1" applyFill="1" applyBorder="1" applyAlignment="1">
      <alignment horizontal="left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2" fillId="2" borderId="13" xfId="0" applyFont="1" applyFill="1" applyBorder="1"/>
    <xf numFmtId="0" fontId="2" fillId="2" borderId="3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/>
    </xf>
    <xf numFmtId="4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" fontId="10" fillId="2" borderId="13" xfId="0" applyNumberFormat="1" applyFont="1" applyFill="1" applyBorder="1" applyAlignment="1">
      <alignment horizontal="right" vertical="center" wrapText="1"/>
    </xf>
    <xf numFmtId="4" fontId="10" fillId="2" borderId="3" xfId="0" applyNumberFormat="1" applyFont="1" applyFill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3"/>
  <sheetViews>
    <sheetView tabSelected="1" zoomScale="110" zoomScaleNormal="110" workbookViewId="0">
      <selection activeCell="H2" sqref="H2:J2"/>
    </sheetView>
  </sheetViews>
  <sheetFormatPr defaultRowHeight="15" x14ac:dyDescent="0.25"/>
  <cols>
    <col min="1" max="1" width="4" customWidth="1"/>
    <col min="2" max="2" width="12" customWidth="1"/>
    <col min="4" max="4" width="29" customWidth="1"/>
    <col min="8" max="8" width="13" customWidth="1"/>
    <col min="9" max="9" width="11.5703125" customWidth="1"/>
    <col min="10" max="10" width="11.7109375" customWidth="1"/>
    <col min="11" max="11" width="13.28515625" customWidth="1"/>
    <col min="12" max="12" width="13.5703125" customWidth="1"/>
  </cols>
  <sheetData>
    <row r="1" spans="1:11" x14ac:dyDescent="0.25">
      <c r="A1" s="1"/>
      <c r="B1" s="2"/>
      <c r="C1" s="3"/>
      <c r="D1" s="3"/>
      <c r="E1" s="4"/>
      <c r="F1" s="4"/>
      <c r="G1" s="4"/>
      <c r="H1" s="146" t="s">
        <v>114</v>
      </c>
      <c r="I1" s="146"/>
      <c r="J1" s="146"/>
      <c r="K1" s="5"/>
    </row>
    <row r="2" spans="1:11" x14ac:dyDescent="0.25">
      <c r="A2" s="1"/>
      <c r="B2" s="2"/>
      <c r="C2" s="3"/>
      <c r="D2" s="3"/>
      <c r="E2" s="4"/>
      <c r="F2" s="4"/>
      <c r="G2" s="4"/>
      <c r="H2" s="168" t="s">
        <v>115</v>
      </c>
      <c r="I2" s="168"/>
      <c r="J2" s="168"/>
      <c r="K2" s="5"/>
    </row>
    <row r="3" spans="1:11" ht="14.45" customHeight="1" x14ac:dyDescent="0.25">
      <c r="A3" s="1"/>
      <c r="B3" s="2"/>
      <c r="C3" s="3"/>
      <c r="D3" s="3"/>
      <c r="E3" s="4"/>
      <c r="F3" s="4"/>
      <c r="G3" s="4"/>
      <c r="H3" s="168" t="s">
        <v>0</v>
      </c>
      <c r="I3" s="168"/>
      <c r="J3" s="168"/>
      <c r="K3" s="5"/>
    </row>
    <row r="4" spans="1:11" x14ac:dyDescent="0.25">
      <c r="A4" s="6"/>
      <c r="B4" s="7" t="s">
        <v>41</v>
      </c>
      <c r="C4" s="7"/>
      <c r="D4" s="7"/>
      <c r="E4" s="4"/>
      <c r="F4" s="4"/>
      <c r="G4" s="4"/>
      <c r="H4" s="168" t="s">
        <v>113</v>
      </c>
      <c r="I4" s="168"/>
      <c r="J4" s="168"/>
      <c r="K4" s="5"/>
    </row>
    <row r="5" spans="1:11" x14ac:dyDescent="0.25">
      <c r="A5" s="8"/>
      <c r="B5" s="9"/>
      <c r="C5" s="3"/>
      <c r="D5" s="10"/>
      <c r="E5" s="4"/>
      <c r="F5" s="4"/>
      <c r="G5" s="4"/>
      <c r="H5" s="11"/>
      <c r="I5" s="11"/>
      <c r="J5" s="12"/>
      <c r="K5" s="5"/>
    </row>
    <row r="6" spans="1:11" ht="14.45" x14ac:dyDescent="0.3">
      <c r="A6" s="8"/>
      <c r="B6" s="9"/>
      <c r="C6" s="3"/>
      <c r="D6" s="10"/>
      <c r="E6" s="4"/>
      <c r="F6" s="4"/>
      <c r="G6" s="4"/>
      <c r="H6" s="11"/>
      <c r="I6" s="11"/>
      <c r="J6" s="12"/>
      <c r="K6" s="5"/>
    </row>
    <row r="7" spans="1:11" ht="38.25" x14ac:dyDescent="0.25">
      <c r="A7" s="13" t="s">
        <v>1</v>
      </c>
      <c r="B7" s="14" t="s">
        <v>2</v>
      </c>
      <c r="C7" s="193" t="s">
        <v>3</v>
      </c>
      <c r="D7" s="194"/>
      <c r="E7" s="15" t="s">
        <v>4</v>
      </c>
      <c r="F7" s="15" t="s">
        <v>5</v>
      </c>
      <c r="G7" s="15" t="s">
        <v>6</v>
      </c>
      <c r="H7" s="16" t="s">
        <v>7</v>
      </c>
      <c r="I7" s="16" t="s">
        <v>8</v>
      </c>
      <c r="J7" s="17" t="s">
        <v>9</v>
      </c>
      <c r="K7" s="16" t="s">
        <v>10</v>
      </c>
    </row>
    <row r="8" spans="1:11" ht="24.75" customHeight="1" x14ac:dyDescent="0.25">
      <c r="A8" s="254">
        <v>1</v>
      </c>
      <c r="B8" s="242" t="s">
        <v>11</v>
      </c>
      <c r="C8" s="147" t="s">
        <v>55</v>
      </c>
      <c r="D8" s="148"/>
      <c r="E8" s="30">
        <v>750</v>
      </c>
      <c r="F8" s="30">
        <v>75075</v>
      </c>
      <c r="G8" s="30">
        <v>4220</v>
      </c>
      <c r="H8" s="31">
        <v>263</v>
      </c>
      <c r="I8" s="31"/>
      <c r="J8" s="32">
        <v>263</v>
      </c>
      <c r="K8" s="211"/>
    </row>
    <row r="9" spans="1:11" ht="24.75" customHeight="1" x14ac:dyDescent="0.25">
      <c r="A9" s="255"/>
      <c r="B9" s="243"/>
      <c r="C9" s="149"/>
      <c r="D9" s="150"/>
      <c r="E9" s="30">
        <v>750</v>
      </c>
      <c r="F9" s="30">
        <v>75075</v>
      </c>
      <c r="G9" s="30">
        <v>4300</v>
      </c>
      <c r="H9" s="31">
        <v>1300</v>
      </c>
      <c r="I9" s="132"/>
      <c r="J9" s="126">
        <v>1300</v>
      </c>
      <c r="K9" s="212"/>
    </row>
    <row r="10" spans="1:11" ht="21" customHeight="1" x14ac:dyDescent="0.25">
      <c r="A10" s="255"/>
      <c r="B10" s="243"/>
      <c r="C10" s="157" t="s">
        <v>56</v>
      </c>
      <c r="D10" s="158"/>
      <c r="E10" s="30">
        <v>600</v>
      </c>
      <c r="F10" s="30">
        <v>60016</v>
      </c>
      <c r="G10" s="30">
        <v>6050</v>
      </c>
      <c r="H10" s="31">
        <v>29706.83</v>
      </c>
      <c r="I10" s="28">
        <v>29706.83</v>
      </c>
      <c r="J10" s="32">
        <v>29707</v>
      </c>
      <c r="K10" s="212"/>
    </row>
    <row r="11" spans="1:11" x14ac:dyDescent="0.25">
      <c r="A11" s="275"/>
      <c r="B11" s="33" t="s">
        <v>12</v>
      </c>
      <c r="C11" s="248">
        <f>SUM(H8:H10)</f>
        <v>31269.83</v>
      </c>
      <c r="D11" s="248"/>
      <c r="E11" s="248"/>
      <c r="F11" s="248"/>
      <c r="G11" s="248"/>
      <c r="H11" s="248"/>
      <c r="I11" s="34">
        <f>SUM(I8:I10)</f>
        <v>29706.83</v>
      </c>
      <c r="J11" s="24">
        <f>SUM(J8:J10)</f>
        <v>31270</v>
      </c>
      <c r="K11" s="21">
        <v>31269.83</v>
      </c>
    </row>
    <row r="12" spans="1:11" x14ac:dyDescent="0.25">
      <c r="A12" s="254">
        <v>2</v>
      </c>
      <c r="B12" s="242" t="s">
        <v>13</v>
      </c>
      <c r="C12" s="251" t="s">
        <v>57</v>
      </c>
      <c r="D12" s="252"/>
      <c r="E12" s="264">
        <v>900</v>
      </c>
      <c r="F12" s="264">
        <v>90015</v>
      </c>
      <c r="G12" s="264">
        <v>6050</v>
      </c>
      <c r="H12" s="180">
        <v>11000</v>
      </c>
      <c r="I12" s="183">
        <v>11000</v>
      </c>
      <c r="J12" s="174">
        <v>11000</v>
      </c>
      <c r="K12" s="211"/>
    </row>
    <row r="13" spans="1:11" ht="11.25" customHeight="1" x14ac:dyDescent="0.25">
      <c r="A13" s="255"/>
      <c r="B13" s="243"/>
      <c r="C13" s="271"/>
      <c r="D13" s="272"/>
      <c r="E13" s="265"/>
      <c r="F13" s="265"/>
      <c r="G13" s="265"/>
      <c r="H13" s="181"/>
      <c r="I13" s="184"/>
      <c r="J13" s="179"/>
      <c r="K13" s="212"/>
    </row>
    <row r="14" spans="1:11" x14ac:dyDescent="0.25">
      <c r="A14" s="255"/>
      <c r="B14" s="243"/>
      <c r="C14" s="273"/>
      <c r="D14" s="274"/>
      <c r="E14" s="266"/>
      <c r="F14" s="266"/>
      <c r="G14" s="266"/>
      <c r="H14" s="182"/>
      <c r="I14" s="185"/>
      <c r="J14" s="175"/>
      <c r="K14" s="212"/>
    </row>
    <row r="15" spans="1:11" ht="30.75" customHeight="1" x14ac:dyDescent="0.25">
      <c r="A15" s="255"/>
      <c r="B15" s="243"/>
      <c r="C15" s="157" t="s">
        <v>52</v>
      </c>
      <c r="D15" s="158"/>
      <c r="E15" s="30">
        <v>900</v>
      </c>
      <c r="F15" s="30">
        <v>90015</v>
      </c>
      <c r="G15" s="30">
        <v>6050</v>
      </c>
      <c r="H15" s="35">
        <v>16538.490000000002</v>
      </c>
      <c r="I15" s="31">
        <v>16538.490000000002</v>
      </c>
      <c r="J15" s="104">
        <v>16539</v>
      </c>
      <c r="K15" s="212"/>
    </row>
    <row r="16" spans="1:11" ht="26.25" customHeight="1" x14ac:dyDescent="0.25">
      <c r="A16" s="255"/>
      <c r="B16" s="243"/>
      <c r="C16" s="157" t="s">
        <v>53</v>
      </c>
      <c r="D16" s="158"/>
      <c r="E16" s="105">
        <v>754</v>
      </c>
      <c r="F16" s="105">
        <v>75412</v>
      </c>
      <c r="G16" s="105">
        <v>4210</v>
      </c>
      <c r="H16" s="106">
        <v>3000</v>
      </c>
      <c r="I16" s="102"/>
      <c r="J16" s="103">
        <v>3000</v>
      </c>
      <c r="K16" s="212"/>
    </row>
    <row r="17" spans="1:11" ht="25.5" customHeight="1" x14ac:dyDescent="0.25">
      <c r="A17" s="255"/>
      <c r="B17" s="243"/>
      <c r="C17" s="157" t="s">
        <v>54</v>
      </c>
      <c r="D17" s="158"/>
      <c r="E17" s="30">
        <v>750</v>
      </c>
      <c r="F17" s="30">
        <v>75075</v>
      </c>
      <c r="G17" s="30">
        <v>4210</v>
      </c>
      <c r="H17" s="35">
        <v>2000</v>
      </c>
      <c r="I17" s="31"/>
      <c r="J17" s="32">
        <v>2000</v>
      </c>
      <c r="K17" s="212"/>
    </row>
    <row r="18" spans="1:11" ht="19.5" customHeight="1" x14ac:dyDescent="0.25">
      <c r="A18" s="255"/>
      <c r="B18" s="243"/>
      <c r="C18" s="267" t="s">
        <v>58</v>
      </c>
      <c r="D18" s="268"/>
      <c r="E18" s="36">
        <v>750</v>
      </c>
      <c r="F18" s="36">
        <v>75075</v>
      </c>
      <c r="G18" s="30">
        <v>4220</v>
      </c>
      <c r="H18" s="35">
        <v>412</v>
      </c>
      <c r="I18" s="31"/>
      <c r="J18" s="32">
        <v>412</v>
      </c>
      <c r="K18" s="212"/>
    </row>
    <row r="19" spans="1:11" ht="18.75" customHeight="1" x14ac:dyDescent="0.25">
      <c r="A19" s="255"/>
      <c r="B19" s="138"/>
      <c r="C19" s="269"/>
      <c r="D19" s="270"/>
      <c r="E19" s="140">
        <v>750</v>
      </c>
      <c r="F19" s="140">
        <v>75075</v>
      </c>
      <c r="G19" s="30">
        <v>4300</v>
      </c>
      <c r="H19" s="35">
        <v>1300</v>
      </c>
      <c r="I19" s="31"/>
      <c r="J19" s="126">
        <v>1300</v>
      </c>
      <c r="K19" s="134"/>
    </row>
    <row r="20" spans="1:11" x14ac:dyDescent="0.25">
      <c r="A20" s="275"/>
      <c r="B20" s="33" t="s">
        <v>12</v>
      </c>
      <c r="C20" s="248">
        <f>SUM(H12:H19)</f>
        <v>34250.490000000005</v>
      </c>
      <c r="D20" s="248"/>
      <c r="E20" s="248"/>
      <c r="F20" s="248"/>
      <c r="G20" s="248"/>
      <c r="H20" s="248"/>
      <c r="I20" s="34">
        <f>SUM(I12:I18)</f>
        <v>27538.49</v>
      </c>
      <c r="J20" s="24">
        <f>SUM(J12:J19)</f>
        <v>34251</v>
      </c>
      <c r="K20" s="21">
        <v>34250.49</v>
      </c>
    </row>
    <row r="21" spans="1:11" ht="20.25" customHeight="1" x14ac:dyDescent="0.25">
      <c r="A21" s="254">
        <v>3</v>
      </c>
      <c r="B21" s="242" t="s">
        <v>14</v>
      </c>
      <c r="C21" s="236" t="s">
        <v>46</v>
      </c>
      <c r="D21" s="236"/>
      <c r="E21" s="30">
        <v>754</v>
      </c>
      <c r="F21" s="30">
        <v>75412</v>
      </c>
      <c r="G21" s="30">
        <v>4210</v>
      </c>
      <c r="H21" s="31">
        <v>300</v>
      </c>
      <c r="I21" s="31"/>
      <c r="J21" s="111">
        <v>300</v>
      </c>
      <c r="K21" s="109"/>
    </row>
    <row r="22" spans="1:11" ht="21" customHeight="1" x14ac:dyDescent="0.25">
      <c r="A22" s="255"/>
      <c r="B22" s="250"/>
      <c r="C22" s="157" t="s">
        <v>59</v>
      </c>
      <c r="D22" s="158"/>
      <c r="E22" s="30">
        <v>700</v>
      </c>
      <c r="F22" s="30">
        <v>70005</v>
      </c>
      <c r="G22" s="30">
        <v>4270</v>
      </c>
      <c r="H22" s="31">
        <v>22569.79</v>
      </c>
      <c r="I22" s="31"/>
      <c r="J22" s="111">
        <v>22570</v>
      </c>
      <c r="K22" s="110"/>
    </row>
    <row r="23" spans="1:11" x14ac:dyDescent="0.25">
      <c r="A23" s="275"/>
      <c r="B23" s="33" t="s">
        <v>12</v>
      </c>
      <c r="C23" s="195">
        <f>SUM(H21:H22)</f>
        <v>22869.79</v>
      </c>
      <c r="D23" s="196"/>
      <c r="E23" s="196"/>
      <c r="F23" s="196"/>
      <c r="G23" s="196"/>
      <c r="H23" s="197"/>
      <c r="I23" s="34">
        <f>I22+I21</f>
        <v>0</v>
      </c>
      <c r="J23" s="24">
        <f>SUM(J21:J22)</f>
        <v>22870</v>
      </c>
      <c r="K23" s="21">
        <v>22869.79</v>
      </c>
    </row>
    <row r="24" spans="1:11" ht="24" customHeight="1" x14ac:dyDescent="0.25">
      <c r="A24" s="229">
        <v>4</v>
      </c>
      <c r="B24" s="233" t="s">
        <v>15</v>
      </c>
      <c r="C24" s="147" t="s">
        <v>60</v>
      </c>
      <c r="D24" s="148"/>
      <c r="E24" s="66">
        <v>750</v>
      </c>
      <c r="F24" s="66">
        <v>75075</v>
      </c>
      <c r="G24" s="66">
        <v>4220</v>
      </c>
      <c r="H24" s="67">
        <v>220</v>
      </c>
      <c r="I24" s="67"/>
      <c r="J24" s="69">
        <v>220</v>
      </c>
      <c r="K24" s="211"/>
    </row>
    <row r="25" spans="1:11" ht="23.25" customHeight="1" x14ac:dyDescent="0.25">
      <c r="A25" s="227"/>
      <c r="B25" s="233"/>
      <c r="C25" s="149"/>
      <c r="D25" s="150"/>
      <c r="E25" s="137">
        <v>750</v>
      </c>
      <c r="F25" s="137">
        <v>75075</v>
      </c>
      <c r="G25" s="139">
        <v>4300</v>
      </c>
      <c r="H25" s="123">
        <v>1000</v>
      </c>
      <c r="I25" s="123"/>
      <c r="J25" s="126">
        <v>1000</v>
      </c>
      <c r="K25" s="212"/>
    </row>
    <row r="26" spans="1:11" ht="58.5" customHeight="1" x14ac:dyDescent="0.25">
      <c r="A26" s="227"/>
      <c r="B26" s="233"/>
      <c r="C26" s="251" t="s">
        <v>100</v>
      </c>
      <c r="D26" s="252"/>
      <c r="E26" s="65">
        <v>926</v>
      </c>
      <c r="F26" s="65">
        <v>92695</v>
      </c>
      <c r="G26" s="66">
        <v>6050</v>
      </c>
      <c r="H26" s="67">
        <v>23221.41</v>
      </c>
      <c r="I26" s="67">
        <v>23221.41</v>
      </c>
      <c r="J26" s="69">
        <v>23222</v>
      </c>
      <c r="K26" s="212"/>
    </row>
    <row r="27" spans="1:11" x14ac:dyDescent="0.25">
      <c r="A27" s="228"/>
      <c r="B27" s="39" t="s">
        <v>12</v>
      </c>
      <c r="C27" s="161">
        <f>SUM(H24:H26)</f>
        <v>24441.41</v>
      </c>
      <c r="D27" s="186"/>
      <c r="E27" s="186"/>
      <c r="F27" s="186"/>
      <c r="G27" s="186"/>
      <c r="H27" s="187"/>
      <c r="I27" s="70">
        <f>SUM(I24:I26)</f>
        <v>23221.41</v>
      </c>
      <c r="J27" s="24">
        <f>SUM(J24:J26)</f>
        <v>24442</v>
      </c>
      <c r="K27" s="72">
        <v>24441.41</v>
      </c>
    </row>
    <row r="28" spans="1:11" ht="97.5" customHeight="1" x14ac:dyDescent="0.25">
      <c r="A28" s="229">
        <v>5</v>
      </c>
      <c r="B28" s="71" t="s">
        <v>16</v>
      </c>
      <c r="C28" s="188" t="s">
        <v>108</v>
      </c>
      <c r="D28" s="189"/>
      <c r="E28" s="41">
        <v>926</v>
      </c>
      <c r="F28" s="41">
        <v>92695</v>
      </c>
      <c r="G28" s="41">
        <v>6050</v>
      </c>
      <c r="H28" s="67">
        <v>24874.959999999999</v>
      </c>
      <c r="I28" s="68">
        <v>24874.959999999999</v>
      </c>
      <c r="J28" s="69">
        <v>24875</v>
      </c>
      <c r="K28" s="68"/>
    </row>
    <row r="29" spans="1:11" ht="16.149999999999999" customHeight="1" x14ac:dyDescent="0.25">
      <c r="A29" s="228"/>
      <c r="B29" s="39" t="s">
        <v>12</v>
      </c>
      <c r="C29" s="190">
        <f>SUM(H28:H28)</f>
        <v>24874.959999999999</v>
      </c>
      <c r="D29" s="191"/>
      <c r="E29" s="191"/>
      <c r="F29" s="191"/>
      <c r="G29" s="191"/>
      <c r="H29" s="192"/>
      <c r="I29" s="72">
        <f>SUM(I28:I28)</f>
        <v>24874.959999999999</v>
      </c>
      <c r="J29" s="24">
        <f>J28</f>
        <v>24875</v>
      </c>
      <c r="K29" s="72">
        <v>24874.959999999999</v>
      </c>
    </row>
    <row r="30" spans="1:11" ht="24.75" customHeight="1" x14ac:dyDescent="0.25">
      <c r="A30" s="205">
        <v>6</v>
      </c>
      <c r="B30" s="170" t="s">
        <v>17</v>
      </c>
      <c r="C30" s="246" t="s">
        <v>61</v>
      </c>
      <c r="D30" s="247"/>
      <c r="E30" s="37">
        <v>600</v>
      </c>
      <c r="F30" s="37">
        <v>60016</v>
      </c>
      <c r="G30" s="37">
        <v>6050</v>
      </c>
      <c r="H30" s="22">
        <v>16000</v>
      </c>
      <c r="I30" s="22">
        <v>16000</v>
      </c>
      <c r="J30" s="32">
        <v>16000</v>
      </c>
      <c r="K30" s="212"/>
    </row>
    <row r="31" spans="1:11" ht="27.75" customHeight="1" x14ac:dyDescent="0.25">
      <c r="A31" s="205"/>
      <c r="B31" s="170"/>
      <c r="C31" s="157" t="s">
        <v>62</v>
      </c>
      <c r="D31" s="158"/>
      <c r="E31" s="85">
        <v>926</v>
      </c>
      <c r="F31" s="85">
        <v>92695</v>
      </c>
      <c r="G31" s="85">
        <v>4300</v>
      </c>
      <c r="H31" s="87">
        <v>3491.14</v>
      </c>
      <c r="I31" s="87"/>
      <c r="J31" s="88">
        <v>3492</v>
      </c>
      <c r="K31" s="212"/>
    </row>
    <row r="32" spans="1:11" ht="33" customHeight="1" x14ac:dyDescent="0.25">
      <c r="A32" s="205"/>
      <c r="B32" s="170"/>
      <c r="C32" s="236" t="s">
        <v>63</v>
      </c>
      <c r="D32" s="236"/>
      <c r="E32" s="107">
        <v>926</v>
      </c>
      <c r="F32" s="107">
        <v>92695</v>
      </c>
      <c r="G32" s="30">
        <v>4210</v>
      </c>
      <c r="H32" s="31">
        <v>1000</v>
      </c>
      <c r="I32" s="108"/>
      <c r="J32" s="111">
        <v>1000</v>
      </c>
      <c r="K32" s="212"/>
    </row>
    <row r="33" spans="1:11" ht="26.25" customHeight="1" x14ac:dyDescent="0.25">
      <c r="A33" s="205"/>
      <c r="B33" s="170"/>
      <c r="C33" s="147" t="s">
        <v>55</v>
      </c>
      <c r="D33" s="151"/>
      <c r="E33" s="107">
        <v>750</v>
      </c>
      <c r="F33" s="107">
        <v>75075</v>
      </c>
      <c r="G33" s="30">
        <v>4300</v>
      </c>
      <c r="H33" s="31">
        <v>1078</v>
      </c>
      <c r="I33" s="108"/>
      <c r="J33" s="111">
        <v>1078</v>
      </c>
      <c r="K33" s="212"/>
    </row>
    <row r="34" spans="1:11" x14ac:dyDescent="0.25">
      <c r="A34" s="205"/>
      <c r="B34" s="39" t="s">
        <v>12</v>
      </c>
      <c r="C34" s="176">
        <f>SUM(H30:H33)</f>
        <v>21569.14</v>
      </c>
      <c r="D34" s="177"/>
      <c r="E34" s="177"/>
      <c r="F34" s="177"/>
      <c r="G34" s="177"/>
      <c r="H34" s="178"/>
      <c r="I34" s="40">
        <f>SUM(I30:I30)</f>
        <v>16000</v>
      </c>
      <c r="J34" s="24">
        <f>SUM(J30:J33)</f>
        <v>21570</v>
      </c>
      <c r="K34" s="21">
        <v>21569.14</v>
      </c>
    </row>
    <row r="35" spans="1:11" ht="35.25" customHeight="1" x14ac:dyDescent="0.25">
      <c r="A35" s="205">
        <v>7</v>
      </c>
      <c r="B35" s="242" t="s">
        <v>18</v>
      </c>
      <c r="C35" s="262" t="s">
        <v>64</v>
      </c>
      <c r="D35" s="263"/>
      <c r="E35" s="37">
        <v>926</v>
      </c>
      <c r="F35" s="37">
        <v>92695</v>
      </c>
      <c r="G35" s="37">
        <v>4270</v>
      </c>
      <c r="H35" s="22">
        <v>17254.32</v>
      </c>
      <c r="I35" s="22"/>
      <c r="J35" s="32">
        <v>17255</v>
      </c>
      <c r="K35" s="211"/>
    </row>
    <row r="36" spans="1:11" ht="31.5" customHeight="1" x14ac:dyDescent="0.25">
      <c r="A36" s="205"/>
      <c r="B36" s="243"/>
      <c r="C36" s="262" t="s">
        <v>46</v>
      </c>
      <c r="D36" s="263"/>
      <c r="E36" s="37">
        <v>754</v>
      </c>
      <c r="F36" s="37">
        <v>75412</v>
      </c>
      <c r="G36" s="37">
        <v>4210</v>
      </c>
      <c r="H36" s="22">
        <v>3000</v>
      </c>
      <c r="I36" s="22"/>
      <c r="J36" s="32">
        <v>3000</v>
      </c>
      <c r="K36" s="212"/>
    </row>
    <row r="37" spans="1:11" ht="23.25" customHeight="1" x14ac:dyDescent="0.25">
      <c r="A37" s="205"/>
      <c r="B37" s="243"/>
      <c r="C37" s="198" t="s">
        <v>42</v>
      </c>
      <c r="D37" s="199"/>
      <c r="E37" s="37">
        <v>750</v>
      </c>
      <c r="F37" s="37">
        <v>75075</v>
      </c>
      <c r="G37" s="37">
        <v>4220</v>
      </c>
      <c r="H37" s="22">
        <v>360</v>
      </c>
      <c r="I37" s="22"/>
      <c r="J37" s="32">
        <v>360</v>
      </c>
      <c r="K37" s="212"/>
    </row>
    <row r="38" spans="1:11" ht="20.25" customHeight="1" x14ac:dyDescent="0.25">
      <c r="A38" s="205"/>
      <c r="B38" s="243"/>
      <c r="C38" s="200"/>
      <c r="D38" s="201"/>
      <c r="E38" s="139">
        <v>750</v>
      </c>
      <c r="F38" s="139">
        <v>75075</v>
      </c>
      <c r="G38" s="139">
        <v>4300</v>
      </c>
      <c r="H38" s="123">
        <v>900</v>
      </c>
      <c r="I38" s="123"/>
      <c r="J38" s="126">
        <v>900</v>
      </c>
      <c r="K38" s="212"/>
    </row>
    <row r="39" spans="1:11" ht="31.5" customHeight="1" x14ac:dyDescent="0.25">
      <c r="A39" s="205"/>
      <c r="B39" s="243"/>
      <c r="C39" s="157" t="s">
        <v>65</v>
      </c>
      <c r="D39" s="158"/>
      <c r="E39" s="37">
        <v>921</v>
      </c>
      <c r="F39" s="37">
        <v>92195</v>
      </c>
      <c r="G39" s="37">
        <v>4210</v>
      </c>
      <c r="H39" s="22">
        <v>3740</v>
      </c>
      <c r="I39" s="22"/>
      <c r="J39" s="32">
        <v>3740</v>
      </c>
      <c r="K39" s="212"/>
    </row>
    <row r="40" spans="1:11" x14ac:dyDescent="0.25">
      <c r="A40" s="205"/>
      <c r="B40" s="39" t="s">
        <v>12</v>
      </c>
      <c r="C40" s="161">
        <f>SUM(H35:H39)</f>
        <v>25254.32</v>
      </c>
      <c r="D40" s="162"/>
      <c r="E40" s="162"/>
      <c r="F40" s="162"/>
      <c r="G40" s="162"/>
      <c r="H40" s="163"/>
      <c r="I40" s="21">
        <f>SUM(I35:I39)</f>
        <v>0</v>
      </c>
      <c r="J40" s="24">
        <f>SUM(J35:J39)</f>
        <v>25255</v>
      </c>
      <c r="K40" s="21">
        <v>25254.32</v>
      </c>
    </row>
    <row r="41" spans="1:11" ht="18.75" customHeight="1" x14ac:dyDescent="0.25">
      <c r="A41" s="205">
        <v>8</v>
      </c>
      <c r="B41" s="169" t="s">
        <v>19</v>
      </c>
      <c r="C41" s="157" t="s">
        <v>46</v>
      </c>
      <c r="D41" s="158"/>
      <c r="E41" s="107">
        <v>754</v>
      </c>
      <c r="F41" s="107">
        <v>75412</v>
      </c>
      <c r="G41" s="107">
        <v>4210</v>
      </c>
      <c r="H41" s="108">
        <v>2000</v>
      </c>
      <c r="I41" s="108"/>
      <c r="J41" s="111">
        <v>2000</v>
      </c>
      <c r="K41" s="211"/>
    </row>
    <row r="42" spans="1:11" ht="75.75" customHeight="1" x14ac:dyDescent="0.25">
      <c r="A42" s="205"/>
      <c r="B42" s="170"/>
      <c r="C42" s="157" t="s">
        <v>101</v>
      </c>
      <c r="D42" s="158"/>
      <c r="E42" s="107">
        <v>926</v>
      </c>
      <c r="F42" s="107">
        <v>92695</v>
      </c>
      <c r="G42" s="107">
        <v>6050</v>
      </c>
      <c r="H42" s="108">
        <v>20379.52</v>
      </c>
      <c r="I42" s="108">
        <v>20379.52</v>
      </c>
      <c r="J42" s="111">
        <v>20380</v>
      </c>
      <c r="K42" s="212"/>
    </row>
    <row r="43" spans="1:11" ht="24" customHeight="1" x14ac:dyDescent="0.25">
      <c r="A43" s="205"/>
      <c r="B43" s="170"/>
      <c r="C43" s="149" t="s">
        <v>102</v>
      </c>
      <c r="D43" s="150"/>
      <c r="E43" s="66">
        <v>600</v>
      </c>
      <c r="F43" s="66">
        <v>60016</v>
      </c>
      <c r="G43" s="66">
        <v>6050</v>
      </c>
      <c r="H43" s="67">
        <v>10000</v>
      </c>
      <c r="I43" s="67">
        <v>10000</v>
      </c>
      <c r="J43" s="69">
        <v>10000</v>
      </c>
      <c r="K43" s="212"/>
    </row>
    <row r="44" spans="1:11" ht="21" customHeight="1" x14ac:dyDescent="0.25">
      <c r="A44" s="205"/>
      <c r="B44" s="170"/>
      <c r="C44" s="147" t="s">
        <v>55</v>
      </c>
      <c r="D44" s="151"/>
      <c r="E44" s="66">
        <v>750</v>
      </c>
      <c r="F44" s="66">
        <v>75075</v>
      </c>
      <c r="G44" s="66">
        <v>4220</v>
      </c>
      <c r="H44" s="67">
        <v>500</v>
      </c>
      <c r="I44" s="67"/>
      <c r="J44" s="69">
        <v>500</v>
      </c>
      <c r="K44" s="257"/>
    </row>
    <row r="45" spans="1:11" ht="20.25" customHeight="1" x14ac:dyDescent="0.25">
      <c r="A45" s="205"/>
      <c r="B45" s="171"/>
      <c r="C45" s="149"/>
      <c r="D45" s="152"/>
      <c r="E45" s="139">
        <v>750</v>
      </c>
      <c r="F45" s="139">
        <v>75075</v>
      </c>
      <c r="G45" s="139">
        <v>4300</v>
      </c>
      <c r="H45" s="123">
        <v>1100</v>
      </c>
      <c r="I45" s="123"/>
      <c r="J45" s="126">
        <v>1100</v>
      </c>
      <c r="K45" s="141"/>
    </row>
    <row r="46" spans="1:11" ht="21.75" customHeight="1" x14ac:dyDescent="0.25">
      <c r="A46" s="205"/>
      <c r="B46" s="39" t="s">
        <v>12</v>
      </c>
      <c r="C46" s="161">
        <f>SUM(H41:H45)</f>
        <v>33979.520000000004</v>
      </c>
      <c r="D46" s="186"/>
      <c r="E46" s="186"/>
      <c r="F46" s="186"/>
      <c r="G46" s="186"/>
      <c r="H46" s="187"/>
      <c r="I46" s="72">
        <f>SUM(I42:I44)</f>
        <v>30379.52</v>
      </c>
      <c r="J46" s="24">
        <f>SUM(J41:J45)</f>
        <v>33980</v>
      </c>
      <c r="K46" s="72">
        <v>33979.519999999997</v>
      </c>
    </row>
    <row r="47" spans="1:11" ht="24" customHeight="1" x14ac:dyDescent="0.25">
      <c r="A47" s="229">
        <v>9</v>
      </c>
      <c r="B47" s="169" t="s">
        <v>20</v>
      </c>
      <c r="C47" s="147" t="s">
        <v>55</v>
      </c>
      <c r="D47" s="148"/>
      <c r="E47" s="113">
        <v>750</v>
      </c>
      <c r="F47" s="113">
        <v>75075</v>
      </c>
      <c r="G47" s="113">
        <v>4220</v>
      </c>
      <c r="H47" s="118">
        <v>417</v>
      </c>
      <c r="I47" s="118"/>
      <c r="J47" s="119">
        <v>417</v>
      </c>
      <c r="K47" s="115"/>
    </row>
    <row r="48" spans="1:11" ht="28.5" customHeight="1" x14ac:dyDescent="0.25">
      <c r="A48" s="227"/>
      <c r="B48" s="170"/>
      <c r="C48" s="149"/>
      <c r="D48" s="150"/>
      <c r="E48" s="139">
        <v>750</v>
      </c>
      <c r="F48" s="139">
        <v>75075</v>
      </c>
      <c r="G48" s="139">
        <v>4300</v>
      </c>
      <c r="H48" s="118">
        <v>1000</v>
      </c>
      <c r="I48" s="118"/>
      <c r="J48" s="119">
        <v>1000</v>
      </c>
      <c r="K48" s="134"/>
    </row>
    <row r="49" spans="1:11" ht="27.75" customHeight="1" x14ac:dyDescent="0.25">
      <c r="A49" s="227"/>
      <c r="B49" s="170"/>
      <c r="C49" s="157" t="s">
        <v>93</v>
      </c>
      <c r="D49" s="158"/>
      <c r="E49" s="113">
        <v>926</v>
      </c>
      <c r="F49" s="113">
        <v>92695</v>
      </c>
      <c r="G49" s="113">
        <v>6050</v>
      </c>
      <c r="H49" s="118">
        <v>15926.36</v>
      </c>
      <c r="I49" s="118">
        <v>15926.36</v>
      </c>
      <c r="J49" s="119">
        <v>15927</v>
      </c>
      <c r="K49" s="116"/>
    </row>
    <row r="50" spans="1:11" ht="48.75" customHeight="1" x14ac:dyDescent="0.25">
      <c r="A50" s="227"/>
      <c r="B50" s="171"/>
      <c r="C50" s="157" t="s">
        <v>104</v>
      </c>
      <c r="D50" s="158"/>
      <c r="E50" s="113">
        <v>600</v>
      </c>
      <c r="F50" s="113">
        <v>60016</v>
      </c>
      <c r="G50" s="113">
        <v>6050</v>
      </c>
      <c r="H50" s="118">
        <v>11000</v>
      </c>
      <c r="I50" s="118">
        <v>11000</v>
      </c>
      <c r="J50" s="119">
        <v>11000</v>
      </c>
      <c r="K50" s="116"/>
    </row>
    <row r="51" spans="1:11" ht="19.5" customHeight="1" x14ac:dyDescent="0.25">
      <c r="A51" s="228"/>
      <c r="B51" s="39" t="s">
        <v>12</v>
      </c>
      <c r="C51" s="277">
        <f>SUM(H47:H50)</f>
        <v>28343.360000000001</v>
      </c>
      <c r="D51" s="278"/>
      <c r="E51" s="278"/>
      <c r="F51" s="278"/>
      <c r="G51" s="278"/>
      <c r="H51" s="279"/>
      <c r="I51" s="64">
        <f>SUM(I47:I50)</f>
        <v>26926.36</v>
      </c>
      <c r="J51" s="63">
        <f>SUM(J47:J50)</f>
        <v>28344</v>
      </c>
      <c r="K51" s="64">
        <v>28343.360000000001</v>
      </c>
    </row>
    <row r="52" spans="1:11" ht="28.5" customHeight="1" x14ac:dyDescent="0.25">
      <c r="A52" s="205">
        <v>10</v>
      </c>
      <c r="B52" s="233" t="s">
        <v>21</v>
      </c>
      <c r="C52" s="147" t="s">
        <v>55</v>
      </c>
      <c r="D52" s="148"/>
      <c r="E52" s="113">
        <v>750</v>
      </c>
      <c r="F52" s="113">
        <v>75075</v>
      </c>
      <c r="G52" s="113">
        <v>4220</v>
      </c>
      <c r="H52" s="31">
        <v>425</v>
      </c>
      <c r="I52" s="22"/>
      <c r="J52" s="32">
        <v>425</v>
      </c>
      <c r="K52" s="258"/>
    </row>
    <row r="53" spans="1:11" ht="24.75" customHeight="1" x14ac:dyDescent="0.25">
      <c r="A53" s="205"/>
      <c r="B53" s="233"/>
      <c r="C53" s="149"/>
      <c r="D53" s="150"/>
      <c r="E53" s="139">
        <v>750</v>
      </c>
      <c r="F53" s="139">
        <v>75075</v>
      </c>
      <c r="G53" s="137">
        <v>4300</v>
      </c>
      <c r="H53" s="131">
        <v>1100</v>
      </c>
      <c r="I53" s="135"/>
      <c r="J53" s="130">
        <v>1100</v>
      </c>
      <c r="K53" s="258"/>
    </row>
    <row r="54" spans="1:11" ht="39" customHeight="1" x14ac:dyDescent="0.25">
      <c r="A54" s="205"/>
      <c r="B54" s="233"/>
      <c r="C54" s="172" t="s">
        <v>66</v>
      </c>
      <c r="D54" s="173"/>
      <c r="E54" s="113">
        <v>926</v>
      </c>
      <c r="F54" s="113">
        <v>92695</v>
      </c>
      <c r="G54" s="112">
        <v>6050</v>
      </c>
      <c r="H54" s="91">
        <v>28986.12</v>
      </c>
      <c r="I54" s="87">
        <v>28986.12</v>
      </c>
      <c r="J54" s="88">
        <v>28987</v>
      </c>
      <c r="K54" s="258"/>
    </row>
    <row r="55" spans="1:11" ht="19.5" customHeight="1" x14ac:dyDescent="0.25">
      <c r="A55" s="205"/>
      <c r="B55" s="39" t="s">
        <v>12</v>
      </c>
      <c r="C55" s="259">
        <f>SUM(H52:H54)</f>
        <v>30511.119999999999</v>
      </c>
      <c r="D55" s="259"/>
      <c r="E55" s="259"/>
      <c r="F55" s="259"/>
      <c r="G55" s="259"/>
      <c r="H55" s="259"/>
      <c r="I55" s="21">
        <f>SUM(I52:I54)</f>
        <v>28986.12</v>
      </c>
      <c r="J55" s="24">
        <f>SUM(J52:J54)</f>
        <v>30512</v>
      </c>
      <c r="K55" s="21">
        <v>30511.119999999999</v>
      </c>
    </row>
    <row r="56" spans="1:11" ht="30" customHeight="1" x14ac:dyDescent="0.25">
      <c r="A56" s="205">
        <v>11</v>
      </c>
      <c r="B56" s="169" t="s">
        <v>22</v>
      </c>
      <c r="C56" s="157" t="s">
        <v>46</v>
      </c>
      <c r="D56" s="158"/>
      <c r="E56" s="113">
        <v>754</v>
      </c>
      <c r="F56" s="113">
        <v>75412</v>
      </c>
      <c r="G56" s="113">
        <v>4210</v>
      </c>
      <c r="H56" s="22">
        <v>1000</v>
      </c>
      <c r="I56" s="22"/>
      <c r="J56" s="32">
        <v>1000</v>
      </c>
      <c r="K56" s="211"/>
    </row>
    <row r="57" spans="1:11" ht="28.5" customHeight="1" x14ac:dyDescent="0.25">
      <c r="A57" s="205"/>
      <c r="B57" s="170"/>
      <c r="C57" s="147" t="s">
        <v>67</v>
      </c>
      <c r="D57" s="148"/>
      <c r="E57" s="113">
        <v>750</v>
      </c>
      <c r="F57" s="113">
        <v>75075</v>
      </c>
      <c r="G57" s="113">
        <v>4220</v>
      </c>
      <c r="H57" s="114">
        <v>400</v>
      </c>
      <c r="I57" s="114"/>
      <c r="J57" s="117">
        <v>400</v>
      </c>
      <c r="K57" s="212"/>
    </row>
    <row r="58" spans="1:11" ht="29.25" customHeight="1" x14ac:dyDescent="0.25">
      <c r="A58" s="205"/>
      <c r="B58" s="170"/>
      <c r="C58" s="149"/>
      <c r="D58" s="150"/>
      <c r="E58" s="137">
        <v>750</v>
      </c>
      <c r="F58" s="137">
        <v>75075</v>
      </c>
      <c r="G58" s="139">
        <v>4300</v>
      </c>
      <c r="H58" s="44">
        <v>1300</v>
      </c>
      <c r="I58" s="123"/>
      <c r="J58" s="45">
        <v>1300</v>
      </c>
      <c r="K58" s="212"/>
    </row>
    <row r="59" spans="1:11" ht="45.75" customHeight="1" x14ac:dyDescent="0.25">
      <c r="A59" s="205"/>
      <c r="B59" s="170"/>
      <c r="C59" s="262" t="s">
        <v>68</v>
      </c>
      <c r="D59" s="263"/>
      <c r="E59" s="38">
        <v>926</v>
      </c>
      <c r="F59" s="38">
        <v>92695</v>
      </c>
      <c r="G59" s="37">
        <v>6050</v>
      </c>
      <c r="H59" s="44">
        <v>12000</v>
      </c>
      <c r="I59" s="22">
        <v>12000</v>
      </c>
      <c r="J59" s="45">
        <v>12000</v>
      </c>
      <c r="K59" s="212"/>
    </row>
    <row r="60" spans="1:11" ht="34.9" customHeight="1" x14ac:dyDescent="0.25">
      <c r="A60" s="205"/>
      <c r="B60" s="170"/>
      <c r="C60" s="262" t="s">
        <v>69</v>
      </c>
      <c r="D60" s="263"/>
      <c r="E60" s="38">
        <v>926</v>
      </c>
      <c r="F60" s="38">
        <v>92695</v>
      </c>
      <c r="G60" s="37">
        <v>4300</v>
      </c>
      <c r="H60" s="44">
        <v>4000</v>
      </c>
      <c r="I60" s="22"/>
      <c r="J60" s="45">
        <v>4000</v>
      </c>
      <c r="K60" s="212"/>
    </row>
    <row r="61" spans="1:11" ht="20.25" customHeight="1" x14ac:dyDescent="0.25">
      <c r="A61" s="205"/>
      <c r="B61" s="170"/>
      <c r="C61" s="147" t="s">
        <v>70</v>
      </c>
      <c r="D61" s="148"/>
      <c r="E61" s="164">
        <v>600</v>
      </c>
      <c r="F61" s="164">
        <v>60016</v>
      </c>
      <c r="G61" s="164">
        <v>6050</v>
      </c>
      <c r="H61" s="166">
        <v>15713.07</v>
      </c>
      <c r="I61" s="166">
        <v>15713</v>
      </c>
      <c r="J61" s="174">
        <v>15714</v>
      </c>
      <c r="K61" s="212"/>
    </row>
    <row r="62" spans="1:11" ht="12" customHeight="1" x14ac:dyDescent="0.25">
      <c r="A62" s="205"/>
      <c r="B62" s="170"/>
      <c r="C62" s="149"/>
      <c r="D62" s="150"/>
      <c r="E62" s="165"/>
      <c r="F62" s="165"/>
      <c r="G62" s="165"/>
      <c r="H62" s="167"/>
      <c r="I62" s="167"/>
      <c r="J62" s="175"/>
      <c r="K62" s="92"/>
    </row>
    <row r="63" spans="1:11" x14ac:dyDescent="0.25">
      <c r="A63" s="205"/>
      <c r="B63" s="39" t="s">
        <v>12</v>
      </c>
      <c r="C63" s="237">
        <f>SUM(H56:H62)</f>
        <v>34413.07</v>
      </c>
      <c r="D63" s="260"/>
      <c r="E63" s="260"/>
      <c r="F63" s="260"/>
      <c r="G63" s="260"/>
      <c r="H63" s="261"/>
      <c r="I63" s="40">
        <f>SUM(I56:I61)</f>
        <v>27713</v>
      </c>
      <c r="J63" s="24">
        <f>SUM(J56:J62)</f>
        <v>34414</v>
      </c>
      <c r="K63" s="21">
        <v>34413.07</v>
      </c>
    </row>
    <row r="64" spans="1:11" ht="27.75" customHeight="1" x14ac:dyDescent="0.25">
      <c r="A64" s="254">
        <v>12</v>
      </c>
      <c r="B64" s="242" t="s">
        <v>23</v>
      </c>
      <c r="C64" s="172" t="s">
        <v>53</v>
      </c>
      <c r="D64" s="276"/>
      <c r="E64" s="41">
        <v>754</v>
      </c>
      <c r="F64" s="41">
        <v>75412</v>
      </c>
      <c r="G64" s="41">
        <v>4210</v>
      </c>
      <c r="H64" s="46">
        <v>339.5</v>
      </c>
      <c r="I64" s="47"/>
      <c r="J64" s="48">
        <v>340</v>
      </c>
      <c r="K64" s="21"/>
    </row>
    <row r="65" spans="1:11" ht="26.25" customHeight="1" x14ac:dyDescent="0.25">
      <c r="A65" s="255"/>
      <c r="B65" s="250"/>
      <c r="C65" s="159" t="s">
        <v>71</v>
      </c>
      <c r="D65" s="160"/>
      <c r="E65" s="37">
        <v>700</v>
      </c>
      <c r="F65" s="37">
        <v>70005</v>
      </c>
      <c r="G65" s="37">
        <v>4270</v>
      </c>
      <c r="H65" s="22">
        <v>28600</v>
      </c>
      <c r="I65" s="22"/>
      <c r="J65" s="32">
        <v>28600</v>
      </c>
      <c r="K65" s="29"/>
    </row>
    <row r="66" spans="1:11" x14ac:dyDescent="0.25">
      <c r="A66" s="27"/>
      <c r="B66" s="39" t="s">
        <v>12</v>
      </c>
      <c r="C66" s="161">
        <f>SUM(H65+H64)</f>
        <v>28939.5</v>
      </c>
      <c r="D66" s="162"/>
      <c r="E66" s="162"/>
      <c r="F66" s="162"/>
      <c r="G66" s="162"/>
      <c r="H66" s="163"/>
      <c r="I66" s="21">
        <f>SUM(I65)</f>
        <v>0</v>
      </c>
      <c r="J66" s="24">
        <f>J65+J64</f>
        <v>28940</v>
      </c>
      <c r="K66" s="21">
        <v>28939.5</v>
      </c>
    </row>
    <row r="67" spans="1:11" ht="30" customHeight="1" x14ac:dyDescent="0.25">
      <c r="A67" s="205">
        <v>13</v>
      </c>
      <c r="B67" s="169" t="s">
        <v>24</v>
      </c>
      <c r="C67" s="236" t="s">
        <v>46</v>
      </c>
      <c r="D67" s="236"/>
      <c r="E67" s="37">
        <v>754</v>
      </c>
      <c r="F67" s="37">
        <v>75412</v>
      </c>
      <c r="G67" s="37">
        <v>4210</v>
      </c>
      <c r="H67" s="22">
        <v>2000</v>
      </c>
      <c r="I67" s="49"/>
      <c r="J67" s="32">
        <v>2000</v>
      </c>
      <c r="K67" s="211"/>
    </row>
    <row r="68" spans="1:11" ht="30" customHeight="1" x14ac:dyDescent="0.25">
      <c r="A68" s="205"/>
      <c r="B68" s="170"/>
      <c r="C68" s="157" t="s">
        <v>47</v>
      </c>
      <c r="D68" s="158"/>
      <c r="E68" s="37">
        <v>926</v>
      </c>
      <c r="F68" s="37">
        <v>92695</v>
      </c>
      <c r="G68" s="37">
        <v>4300</v>
      </c>
      <c r="H68" s="22">
        <v>3500</v>
      </c>
      <c r="I68" s="49"/>
      <c r="J68" s="32">
        <v>3500</v>
      </c>
      <c r="K68" s="212"/>
    </row>
    <row r="69" spans="1:11" ht="29.25" customHeight="1" x14ac:dyDescent="0.25">
      <c r="A69" s="205"/>
      <c r="B69" s="170"/>
      <c r="C69" s="256" t="s">
        <v>112</v>
      </c>
      <c r="D69" s="256"/>
      <c r="E69" s="37">
        <v>900</v>
      </c>
      <c r="F69" s="37">
        <v>90015</v>
      </c>
      <c r="G69" s="37">
        <v>6050</v>
      </c>
      <c r="H69" s="22">
        <v>8000</v>
      </c>
      <c r="I69" s="49">
        <v>8000</v>
      </c>
      <c r="J69" s="32">
        <v>8000</v>
      </c>
      <c r="K69" s="212"/>
    </row>
    <row r="70" spans="1:11" ht="28.5" customHeight="1" x14ac:dyDescent="0.25">
      <c r="A70" s="205"/>
      <c r="B70" s="170"/>
      <c r="C70" s="157" t="s">
        <v>48</v>
      </c>
      <c r="D70" s="158"/>
      <c r="E70" s="37">
        <v>926</v>
      </c>
      <c r="F70" s="37">
        <v>92695</v>
      </c>
      <c r="G70" s="37">
        <v>6050</v>
      </c>
      <c r="H70" s="22">
        <v>21405.42</v>
      </c>
      <c r="I70" s="49">
        <v>21405.42</v>
      </c>
      <c r="J70" s="32">
        <v>21406</v>
      </c>
      <c r="K70" s="212"/>
    </row>
    <row r="71" spans="1:11" ht="29.25" customHeight="1" x14ac:dyDescent="0.25">
      <c r="A71" s="205"/>
      <c r="B71" s="170"/>
      <c r="C71" s="157" t="s">
        <v>49</v>
      </c>
      <c r="D71" s="158"/>
      <c r="E71" s="94">
        <v>600</v>
      </c>
      <c r="F71" s="94">
        <v>60016</v>
      </c>
      <c r="G71" s="93">
        <v>6050</v>
      </c>
      <c r="H71" s="44">
        <v>12000</v>
      </c>
      <c r="I71" s="49">
        <v>12000</v>
      </c>
      <c r="J71" s="45">
        <v>12000</v>
      </c>
      <c r="K71" s="212"/>
    </row>
    <row r="72" spans="1:11" ht="26.25" customHeight="1" x14ac:dyDescent="0.25">
      <c r="A72" s="205"/>
      <c r="B72" s="170"/>
      <c r="C72" s="157" t="s">
        <v>50</v>
      </c>
      <c r="D72" s="158"/>
      <c r="E72" s="38">
        <v>926</v>
      </c>
      <c r="F72" s="38">
        <v>92605</v>
      </c>
      <c r="G72" s="37">
        <v>4210</v>
      </c>
      <c r="H72" s="44">
        <v>3500</v>
      </c>
      <c r="I72" s="49"/>
      <c r="J72" s="45">
        <v>3500</v>
      </c>
      <c r="K72" s="212"/>
    </row>
    <row r="73" spans="1:11" ht="25.5" customHeight="1" x14ac:dyDescent="0.25">
      <c r="A73" s="205"/>
      <c r="B73" s="170"/>
      <c r="C73" s="236" t="s">
        <v>51</v>
      </c>
      <c r="D73" s="236"/>
      <c r="E73" s="253">
        <v>750</v>
      </c>
      <c r="F73" s="253">
        <v>75075</v>
      </c>
      <c r="G73" s="98">
        <v>4220</v>
      </c>
      <c r="H73" s="101">
        <v>400</v>
      </c>
      <c r="I73" s="101"/>
      <c r="J73" s="100">
        <v>400</v>
      </c>
      <c r="K73" s="212"/>
    </row>
    <row r="74" spans="1:11" ht="25.5" customHeight="1" x14ac:dyDescent="0.25">
      <c r="A74" s="205"/>
      <c r="B74" s="171"/>
      <c r="C74" s="236"/>
      <c r="D74" s="236"/>
      <c r="E74" s="253"/>
      <c r="F74" s="253"/>
      <c r="G74" s="98">
        <v>4300</v>
      </c>
      <c r="H74" s="101">
        <v>1600</v>
      </c>
      <c r="I74" s="101"/>
      <c r="J74" s="100">
        <v>1600</v>
      </c>
      <c r="K74" s="92"/>
    </row>
    <row r="75" spans="1:11" x14ac:dyDescent="0.25">
      <c r="A75" s="205"/>
      <c r="B75" s="39" t="s">
        <v>12</v>
      </c>
      <c r="C75" s="161">
        <f>SUM(H67:H74)</f>
        <v>52405.42</v>
      </c>
      <c r="D75" s="162"/>
      <c r="E75" s="162"/>
      <c r="F75" s="162"/>
      <c r="G75" s="162"/>
      <c r="H75" s="163"/>
      <c r="I75" s="40">
        <f>SUM(I67:I73)</f>
        <v>41405.42</v>
      </c>
      <c r="J75" s="24">
        <f>SUM(J67:J74)</f>
        <v>52406</v>
      </c>
      <c r="K75" s="21">
        <v>52405.42</v>
      </c>
    </row>
    <row r="76" spans="1:11" ht="21" customHeight="1" x14ac:dyDescent="0.25">
      <c r="A76" s="205">
        <v>14</v>
      </c>
      <c r="B76" s="242" t="s">
        <v>25</v>
      </c>
      <c r="C76" s="236" t="s">
        <v>46</v>
      </c>
      <c r="D76" s="236"/>
      <c r="E76" s="122">
        <v>754</v>
      </c>
      <c r="F76" s="122">
        <v>75412</v>
      </c>
      <c r="G76" s="122">
        <v>4210</v>
      </c>
      <c r="H76" s="22">
        <v>1000</v>
      </c>
      <c r="I76" s="22"/>
      <c r="J76" s="32">
        <v>1000</v>
      </c>
      <c r="K76" s="211"/>
    </row>
    <row r="77" spans="1:11" ht="45" customHeight="1" x14ac:dyDescent="0.25">
      <c r="A77" s="205"/>
      <c r="B77" s="243"/>
      <c r="C77" s="157" t="s">
        <v>105</v>
      </c>
      <c r="D77" s="158"/>
      <c r="E77" s="37">
        <v>926</v>
      </c>
      <c r="F77" s="37">
        <v>92695</v>
      </c>
      <c r="G77" s="37">
        <v>6050</v>
      </c>
      <c r="H77" s="22">
        <v>16000</v>
      </c>
      <c r="I77" s="22">
        <v>16000</v>
      </c>
      <c r="J77" s="32">
        <v>16000</v>
      </c>
      <c r="K77" s="212"/>
    </row>
    <row r="78" spans="1:11" ht="144" customHeight="1" x14ac:dyDescent="0.25">
      <c r="A78" s="205"/>
      <c r="B78" s="243"/>
      <c r="C78" s="157" t="s">
        <v>103</v>
      </c>
      <c r="D78" s="158"/>
      <c r="E78" s="37">
        <v>900</v>
      </c>
      <c r="F78" s="37">
        <v>90015</v>
      </c>
      <c r="G78" s="37">
        <v>6050</v>
      </c>
      <c r="H78" s="22">
        <v>22427.32</v>
      </c>
      <c r="I78" s="123">
        <v>22427.32</v>
      </c>
      <c r="J78" s="32">
        <v>22428</v>
      </c>
      <c r="K78" s="212"/>
    </row>
    <row r="79" spans="1:11" ht="29.25" customHeight="1" x14ac:dyDescent="0.25">
      <c r="A79" s="205"/>
      <c r="B79" s="243"/>
      <c r="C79" s="147" t="s">
        <v>55</v>
      </c>
      <c r="D79" s="148"/>
      <c r="E79" s="122">
        <v>750</v>
      </c>
      <c r="F79" s="37">
        <v>75075</v>
      </c>
      <c r="G79" s="37">
        <v>4220</v>
      </c>
      <c r="H79" s="22">
        <v>400</v>
      </c>
      <c r="I79" s="22"/>
      <c r="J79" s="32">
        <v>400</v>
      </c>
      <c r="K79" s="212"/>
    </row>
    <row r="80" spans="1:11" ht="30.75" customHeight="1" x14ac:dyDescent="0.25">
      <c r="A80" s="205"/>
      <c r="B80" s="243"/>
      <c r="C80" s="149"/>
      <c r="D80" s="150"/>
      <c r="E80" s="120">
        <v>750</v>
      </c>
      <c r="F80" s="38">
        <v>75075</v>
      </c>
      <c r="G80" s="37">
        <v>4300</v>
      </c>
      <c r="H80" s="22">
        <v>1900</v>
      </c>
      <c r="I80" s="22"/>
      <c r="J80" s="32">
        <v>1900</v>
      </c>
      <c r="K80" s="212"/>
    </row>
    <row r="81" spans="1:11" ht="53.25" customHeight="1" x14ac:dyDescent="0.25">
      <c r="A81" s="205"/>
      <c r="B81" s="250"/>
      <c r="C81" s="251" t="s">
        <v>72</v>
      </c>
      <c r="D81" s="252"/>
      <c r="E81" s="73">
        <v>750</v>
      </c>
      <c r="F81" s="73">
        <v>75075</v>
      </c>
      <c r="G81" s="77">
        <v>4210</v>
      </c>
      <c r="H81" s="78">
        <v>4500</v>
      </c>
      <c r="I81" s="76"/>
      <c r="J81" s="75">
        <v>4500</v>
      </c>
      <c r="K81" s="74"/>
    </row>
    <row r="82" spans="1:11" ht="21" customHeight="1" x14ac:dyDescent="0.25">
      <c r="A82" s="205"/>
      <c r="B82" s="39" t="s">
        <v>12</v>
      </c>
      <c r="C82" s="161">
        <f>SUM(H76:H81)</f>
        <v>46227.32</v>
      </c>
      <c r="D82" s="162"/>
      <c r="E82" s="162"/>
      <c r="F82" s="162"/>
      <c r="G82" s="162"/>
      <c r="H82" s="163"/>
      <c r="I82" s="40">
        <f>SUM(I76:I80)</f>
        <v>38427.32</v>
      </c>
      <c r="J82" s="24">
        <f>J76+J77+J78+J79+J80+J81</f>
        <v>46228</v>
      </c>
      <c r="K82" s="21">
        <v>46227.32</v>
      </c>
    </row>
    <row r="83" spans="1:11" ht="22.5" customHeight="1" x14ac:dyDescent="0.25">
      <c r="A83" s="229">
        <v>15</v>
      </c>
      <c r="B83" s="169" t="s">
        <v>26</v>
      </c>
      <c r="C83" s="213" t="s">
        <v>73</v>
      </c>
      <c r="D83" s="214"/>
      <c r="E83" s="143">
        <v>600</v>
      </c>
      <c r="F83" s="143">
        <v>60017</v>
      </c>
      <c r="G83" s="143">
        <v>6050</v>
      </c>
      <c r="H83" s="42">
        <v>23841.74</v>
      </c>
      <c r="I83" s="42">
        <v>23841.74</v>
      </c>
      <c r="J83" s="51">
        <v>23842</v>
      </c>
      <c r="K83" s="29"/>
    </row>
    <row r="84" spans="1:11" ht="21.75" customHeight="1" x14ac:dyDescent="0.25">
      <c r="A84" s="227"/>
      <c r="B84" s="170"/>
      <c r="C84" s="147" t="s">
        <v>74</v>
      </c>
      <c r="D84" s="151"/>
      <c r="E84" s="50">
        <v>750</v>
      </c>
      <c r="F84" s="50">
        <v>75075</v>
      </c>
      <c r="G84" s="48">
        <v>4220</v>
      </c>
      <c r="H84" s="44">
        <v>350</v>
      </c>
      <c r="I84" s="22"/>
      <c r="J84" s="45">
        <v>350</v>
      </c>
      <c r="K84" s="29"/>
    </row>
    <row r="85" spans="1:11" ht="18.75" customHeight="1" x14ac:dyDescent="0.25">
      <c r="A85" s="227"/>
      <c r="B85" s="129"/>
      <c r="C85" s="149"/>
      <c r="D85" s="152"/>
      <c r="E85" s="143">
        <v>750</v>
      </c>
      <c r="F85" s="143">
        <v>75075</v>
      </c>
      <c r="G85" s="48">
        <v>4300</v>
      </c>
      <c r="H85" s="123">
        <v>900</v>
      </c>
      <c r="I85" s="136"/>
      <c r="J85" s="45">
        <v>900</v>
      </c>
      <c r="K85" s="133"/>
    </row>
    <row r="86" spans="1:11" x14ac:dyDescent="0.25">
      <c r="A86" s="228"/>
      <c r="B86" s="39" t="s">
        <v>12</v>
      </c>
      <c r="C86" s="176">
        <f>SUM(H83:H85)</f>
        <v>25091.74</v>
      </c>
      <c r="D86" s="177"/>
      <c r="E86" s="177"/>
      <c r="F86" s="177"/>
      <c r="G86" s="177"/>
      <c r="H86" s="178"/>
      <c r="I86" s="40">
        <f>SUM(I83:I84)</f>
        <v>23841.74</v>
      </c>
      <c r="J86" s="24">
        <f>SUM(J83:J85)</f>
        <v>25092</v>
      </c>
      <c r="K86" s="21">
        <v>25091.74</v>
      </c>
    </row>
    <row r="87" spans="1:11" ht="21" customHeight="1" x14ac:dyDescent="0.25">
      <c r="A87" s="205">
        <v>16</v>
      </c>
      <c r="B87" s="244" t="s">
        <v>27</v>
      </c>
      <c r="C87" s="153" t="s">
        <v>75</v>
      </c>
      <c r="D87" s="154"/>
      <c r="E87" s="41">
        <v>750</v>
      </c>
      <c r="F87" s="41">
        <v>75075</v>
      </c>
      <c r="G87" s="41">
        <v>4220</v>
      </c>
      <c r="H87" s="67">
        <v>509</v>
      </c>
      <c r="I87" s="67"/>
      <c r="J87" s="51">
        <v>509</v>
      </c>
      <c r="K87" s="211"/>
    </row>
    <row r="88" spans="1:11" ht="19.5" customHeight="1" x14ac:dyDescent="0.25">
      <c r="A88" s="205"/>
      <c r="B88" s="245"/>
      <c r="C88" s="155"/>
      <c r="D88" s="156"/>
      <c r="E88" s="41">
        <v>750</v>
      </c>
      <c r="F88" s="41">
        <v>75075</v>
      </c>
      <c r="G88" s="41">
        <v>4300</v>
      </c>
      <c r="H88" s="44">
        <v>2200</v>
      </c>
      <c r="I88" s="123"/>
      <c r="J88" s="53">
        <v>2200</v>
      </c>
      <c r="K88" s="212"/>
    </row>
    <row r="89" spans="1:11" ht="30" customHeight="1" x14ac:dyDescent="0.25">
      <c r="A89" s="205"/>
      <c r="B89" s="245"/>
      <c r="C89" s="246" t="s">
        <v>76</v>
      </c>
      <c r="D89" s="247"/>
      <c r="E89" s="66">
        <v>926</v>
      </c>
      <c r="F89" s="66">
        <v>92605</v>
      </c>
      <c r="G89" s="66">
        <v>4210</v>
      </c>
      <c r="H89" s="52">
        <v>6000</v>
      </c>
      <c r="I89" s="67"/>
      <c r="J89" s="53">
        <v>6000</v>
      </c>
      <c r="K89" s="212"/>
    </row>
    <row r="90" spans="1:11" ht="90" customHeight="1" x14ac:dyDescent="0.25">
      <c r="A90" s="205"/>
      <c r="B90" s="245"/>
      <c r="C90" s="147" t="s">
        <v>77</v>
      </c>
      <c r="D90" s="148"/>
      <c r="E90" s="85">
        <v>926</v>
      </c>
      <c r="F90" s="58">
        <v>92695</v>
      </c>
      <c r="G90" s="89">
        <v>6050</v>
      </c>
      <c r="H90" s="52">
        <v>45484.81</v>
      </c>
      <c r="I90" s="90">
        <v>45484.81</v>
      </c>
      <c r="J90" s="45">
        <v>45485</v>
      </c>
      <c r="K90" s="212"/>
    </row>
    <row r="91" spans="1:11" x14ac:dyDescent="0.25">
      <c r="A91" s="205"/>
      <c r="B91" s="39" t="s">
        <v>12</v>
      </c>
      <c r="C91" s="176">
        <f>SUM(H87:H90)</f>
        <v>54193.81</v>
      </c>
      <c r="D91" s="177"/>
      <c r="E91" s="177"/>
      <c r="F91" s="177"/>
      <c r="G91" s="177"/>
      <c r="H91" s="178"/>
      <c r="I91" s="70">
        <f>SUM(I87:I90)</f>
        <v>45484.81</v>
      </c>
      <c r="J91" s="24">
        <f>SUM(J87:J90)</f>
        <v>54194</v>
      </c>
      <c r="K91" s="72">
        <v>54193.81</v>
      </c>
    </row>
    <row r="92" spans="1:11" ht="57.75" customHeight="1" x14ac:dyDescent="0.25">
      <c r="A92" s="205">
        <v>17</v>
      </c>
      <c r="B92" s="242" t="s">
        <v>28</v>
      </c>
      <c r="C92" s="157" t="s">
        <v>110</v>
      </c>
      <c r="D92" s="158"/>
      <c r="E92" s="38">
        <v>926</v>
      </c>
      <c r="F92" s="36">
        <v>92695</v>
      </c>
      <c r="G92" s="38">
        <v>6050</v>
      </c>
      <c r="H92" s="54">
        <v>18500</v>
      </c>
      <c r="I92" s="23">
        <v>18500</v>
      </c>
      <c r="J92" s="43">
        <v>18500</v>
      </c>
      <c r="K92" s="211"/>
    </row>
    <row r="93" spans="1:11" ht="21" customHeight="1" x14ac:dyDescent="0.25">
      <c r="A93" s="205"/>
      <c r="B93" s="243"/>
      <c r="C93" s="147" t="s">
        <v>45</v>
      </c>
      <c r="D93" s="148"/>
      <c r="E93" s="120">
        <v>750</v>
      </c>
      <c r="F93" s="55">
        <v>75075</v>
      </c>
      <c r="G93" s="120">
        <v>4220</v>
      </c>
      <c r="H93" s="56">
        <v>324.5</v>
      </c>
      <c r="I93" s="121"/>
      <c r="J93" s="57">
        <v>325</v>
      </c>
      <c r="K93" s="212"/>
    </row>
    <row r="94" spans="1:11" ht="18.75" customHeight="1" x14ac:dyDescent="0.25">
      <c r="A94" s="205"/>
      <c r="B94" s="243"/>
      <c r="C94" s="149"/>
      <c r="D94" s="150"/>
      <c r="E94" s="137">
        <v>750</v>
      </c>
      <c r="F94" s="55">
        <v>75075</v>
      </c>
      <c r="G94" s="137">
        <v>4300</v>
      </c>
      <c r="H94" s="56">
        <v>800</v>
      </c>
      <c r="I94" s="135"/>
      <c r="J94" s="57">
        <v>800</v>
      </c>
      <c r="K94" s="212"/>
    </row>
    <row r="95" spans="1:11" ht="22.5" customHeight="1" x14ac:dyDescent="0.25">
      <c r="A95" s="205"/>
      <c r="B95" s="243"/>
      <c r="C95" s="147" t="s">
        <v>109</v>
      </c>
      <c r="D95" s="148"/>
      <c r="E95" s="38">
        <v>921</v>
      </c>
      <c r="F95" s="58">
        <v>92195</v>
      </c>
      <c r="G95" s="37">
        <v>4210</v>
      </c>
      <c r="H95" s="52">
        <v>2865.93</v>
      </c>
      <c r="I95" s="22"/>
      <c r="J95" s="45">
        <v>2866</v>
      </c>
      <c r="K95" s="212"/>
    </row>
    <row r="96" spans="1:11" x14ac:dyDescent="0.25">
      <c r="A96" s="205"/>
      <c r="B96" s="39" t="s">
        <v>12</v>
      </c>
      <c r="C96" s="248">
        <f>SUM(H92:H95)</f>
        <v>22490.43</v>
      </c>
      <c r="D96" s="248"/>
      <c r="E96" s="248"/>
      <c r="F96" s="248"/>
      <c r="G96" s="249"/>
      <c r="H96" s="249"/>
      <c r="I96" s="40">
        <f>SUM(I92:I95)</f>
        <v>18500</v>
      </c>
      <c r="J96" s="59">
        <f>SUM(J92:J95)</f>
        <v>22491</v>
      </c>
      <c r="K96" s="21">
        <v>22490.43</v>
      </c>
    </row>
    <row r="97" spans="1:11" ht="23.25" customHeight="1" x14ac:dyDescent="0.25">
      <c r="A97" s="229">
        <v>18</v>
      </c>
      <c r="B97" s="169" t="s">
        <v>29</v>
      </c>
      <c r="C97" s="147" t="s">
        <v>55</v>
      </c>
      <c r="D97" s="148"/>
      <c r="E97" s="122">
        <v>750</v>
      </c>
      <c r="F97" s="122">
        <v>75075</v>
      </c>
      <c r="G97" s="122">
        <v>4220</v>
      </c>
      <c r="H97" s="118">
        <v>279</v>
      </c>
      <c r="I97" s="22"/>
      <c r="J97" s="51">
        <v>279</v>
      </c>
      <c r="K97" s="211"/>
    </row>
    <row r="98" spans="1:11" ht="23.25" customHeight="1" x14ac:dyDescent="0.25">
      <c r="A98" s="227"/>
      <c r="B98" s="170"/>
      <c r="C98" s="149"/>
      <c r="D98" s="150"/>
      <c r="E98" s="139">
        <v>750</v>
      </c>
      <c r="F98" s="139">
        <v>75075</v>
      </c>
      <c r="G98" s="139">
        <v>4300</v>
      </c>
      <c r="H98" s="118">
        <v>1200</v>
      </c>
      <c r="I98" s="123"/>
      <c r="J98" s="53">
        <v>1200</v>
      </c>
      <c r="K98" s="212"/>
    </row>
    <row r="99" spans="1:11" ht="26.25" customHeight="1" x14ac:dyDescent="0.25">
      <c r="A99" s="227"/>
      <c r="B99" s="170"/>
      <c r="C99" s="157" t="s">
        <v>93</v>
      </c>
      <c r="D99" s="158"/>
      <c r="E99" s="122">
        <v>926</v>
      </c>
      <c r="F99" s="122">
        <v>92695</v>
      </c>
      <c r="G99" s="122">
        <v>6050</v>
      </c>
      <c r="H99" s="118">
        <v>28110.82</v>
      </c>
      <c r="I99" s="42">
        <v>28110.82</v>
      </c>
      <c r="J99" s="53">
        <v>28111</v>
      </c>
      <c r="K99" s="212"/>
    </row>
    <row r="100" spans="1:11" x14ac:dyDescent="0.25">
      <c r="A100" s="228"/>
      <c r="B100" s="39" t="s">
        <v>12</v>
      </c>
      <c r="C100" s="237">
        <f>SUM(H97:H99)</f>
        <v>29589.82</v>
      </c>
      <c r="D100" s="238"/>
      <c r="E100" s="238"/>
      <c r="F100" s="238"/>
      <c r="G100" s="238"/>
      <c r="H100" s="239"/>
      <c r="I100" s="62">
        <f>SUM(I97:I99)</f>
        <v>28110.82</v>
      </c>
      <c r="J100" s="63">
        <f>SUM(J97:J99)</f>
        <v>29590</v>
      </c>
      <c r="K100" s="64">
        <v>29589.82</v>
      </c>
    </row>
    <row r="101" spans="1:11" x14ac:dyDescent="0.25">
      <c r="A101" s="205">
        <v>19</v>
      </c>
      <c r="B101" s="233" t="s">
        <v>30</v>
      </c>
      <c r="C101" s="147" t="s">
        <v>78</v>
      </c>
      <c r="D101" s="148"/>
      <c r="E101" s="164">
        <v>600</v>
      </c>
      <c r="F101" s="164">
        <v>60016</v>
      </c>
      <c r="G101" s="164">
        <v>4270</v>
      </c>
      <c r="H101" s="166">
        <v>20000</v>
      </c>
      <c r="I101" s="166"/>
      <c r="J101" s="174">
        <v>20000</v>
      </c>
      <c r="K101" s="211"/>
    </row>
    <row r="102" spans="1:11" ht="23.25" customHeight="1" x14ac:dyDescent="0.25">
      <c r="A102" s="205"/>
      <c r="B102" s="233"/>
      <c r="C102" s="149"/>
      <c r="D102" s="150"/>
      <c r="E102" s="165"/>
      <c r="F102" s="165"/>
      <c r="G102" s="165"/>
      <c r="H102" s="167"/>
      <c r="I102" s="167"/>
      <c r="J102" s="175"/>
      <c r="K102" s="212"/>
    </row>
    <row r="103" spans="1:11" ht="18.75" customHeight="1" x14ac:dyDescent="0.25">
      <c r="A103" s="205"/>
      <c r="B103" s="233"/>
      <c r="C103" s="147" t="s">
        <v>79</v>
      </c>
      <c r="D103" s="148"/>
      <c r="E103" s="37">
        <v>750</v>
      </c>
      <c r="F103" s="37">
        <v>75075</v>
      </c>
      <c r="G103" s="37">
        <v>4220</v>
      </c>
      <c r="H103" s="22">
        <v>349</v>
      </c>
      <c r="I103" s="22"/>
      <c r="J103" s="32">
        <v>349</v>
      </c>
      <c r="K103" s="212"/>
    </row>
    <row r="104" spans="1:11" ht="18.75" customHeight="1" x14ac:dyDescent="0.25">
      <c r="A104" s="205"/>
      <c r="B104" s="233"/>
      <c r="C104" s="149"/>
      <c r="D104" s="150"/>
      <c r="E104" s="137">
        <v>750</v>
      </c>
      <c r="F104" s="137">
        <v>75075</v>
      </c>
      <c r="G104" s="139">
        <v>4300</v>
      </c>
      <c r="H104" s="44">
        <v>900</v>
      </c>
      <c r="I104" s="123"/>
      <c r="J104" s="45">
        <v>900</v>
      </c>
      <c r="K104" s="212"/>
    </row>
    <row r="105" spans="1:11" ht="22.5" customHeight="1" x14ac:dyDescent="0.25">
      <c r="A105" s="205"/>
      <c r="B105" s="233"/>
      <c r="C105" s="236" t="s">
        <v>80</v>
      </c>
      <c r="D105" s="236"/>
      <c r="E105" s="38">
        <v>926</v>
      </c>
      <c r="F105" s="38">
        <v>92695</v>
      </c>
      <c r="G105" s="37">
        <v>4300</v>
      </c>
      <c r="H105" s="44">
        <v>3734.35</v>
      </c>
      <c r="I105" s="22"/>
      <c r="J105" s="45">
        <v>3735</v>
      </c>
      <c r="K105" s="212"/>
    </row>
    <row r="106" spans="1:11" x14ac:dyDescent="0.25">
      <c r="A106" s="205"/>
      <c r="B106" s="39" t="s">
        <v>12</v>
      </c>
      <c r="C106" s="234"/>
      <c r="D106" s="235"/>
      <c r="E106" s="162">
        <f>SUM(H101:H105)</f>
        <v>24983.35</v>
      </c>
      <c r="F106" s="240"/>
      <c r="G106" s="240"/>
      <c r="H106" s="241"/>
      <c r="I106" s="40">
        <f>SUM(I101:I105)</f>
        <v>0</v>
      </c>
      <c r="J106" s="24">
        <f>SUM(J101:J105)</f>
        <v>24984</v>
      </c>
      <c r="K106" s="21">
        <v>24983.35</v>
      </c>
    </row>
    <row r="107" spans="1:11" ht="19.5" customHeight="1" x14ac:dyDescent="0.25">
      <c r="A107" s="205">
        <v>20</v>
      </c>
      <c r="B107" s="169" t="s">
        <v>31</v>
      </c>
      <c r="C107" s="147" t="s">
        <v>55</v>
      </c>
      <c r="D107" s="148"/>
      <c r="E107" s="120">
        <v>750</v>
      </c>
      <c r="F107" s="120">
        <v>75075</v>
      </c>
      <c r="G107" s="120">
        <v>4220</v>
      </c>
      <c r="H107" s="121">
        <v>360</v>
      </c>
      <c r="I107" s="121"/>
      <c r="J107" s="124">
        <v>360</v>
      </c>
      <c r="K107" s="211"/>
    </row>
    <row r="108" spans="1:11" ht="19.5" customHeight="1" x14ac:dyDescent="0.25">
      <c r="A108" s="205"/>
      <c r="B108" s="170"/>
      <c r="C108" s="149"/>
      <c r="D108" s="150"/>
      <c r="E108" s="137">
        <v>750</v>
      </c>
      <c r="F108" s="137">
        <v>75075</v>
      </c>
      <c r="G108" s="137">
        <v>4300</v>
      </c>
      <c r="H108" s="135">
        <v>1000</v>
      </c>
      <c r="I108" s="135"/>
      <c r="J108" s="130">
        <v>1000</v>
      </c>
      <c r="K108" s="212"/>
    </row>
    <row r="109" spans="1:11" ht="58.5" customHeight="1" x14ac:dyDescent="0.25">
      <c r="A109" s="205"/>
      <c r="B109" s="170"/>
      <c r="C109" s="147" t="s">
        <v>94</v>
      </c>
      <c r="D109" s="148"/>
      <c r="E109" s="37">
        <v>926</v>
      </c>
      <c r="F109" s="37">
        <v>92695</v>
      </c>
      <c r="G109" s="37">
        <v>6050</v>
      </c>
      <c r="H109" s="22">
        <v>26007.88</v>
      </c>
      <c r="I109" s="22">
        <v>26007.88</v>
      </c>
      <c r="J109" s="32">
        <v>26008</v>
      </c>
      <c r="K109" s="212"/>
    </row>
    <row r="110" spans="1:11" x14ac:dyDescent="0.25">
      <c r="A110" s="205"/>
      <c r="B110" s="39" t="s">
        <v>12</v>
      </c>
      <c r="C110" s="176">
        <f>SUM(H107:H109)</f>
        <v>27367.88</v>
      </c>
      <c r="D110" s="177"/>
      <c r="E110" s="177"/>
      <c r="F110" s="177"/>
      <c r="G110" s="177"/>
      <c r="H110" s="178"/>
      <c r="I110" s="21">
        <f>SUM(I107:I109)</f>
        <v>26007.88</v>
      </c>
      <c r="J110" s="24">
        <f>SUM(J107:J109)</f>
        <v>27368</v>
      </c>
      <c r="K110" s="21">
        <v>27367.88</v>
      </c>
    </row>
    <row r="111" spans="1:11" ht="18" customHeight="1" x14ac:dyDescent="0.25">
      <c r="A111" s="229">
        <v>21</v>
      </c>
      <c r="B111" s="169" t="s">
        <v>39</v>
      </c>
      <c r="C111" s="172" t="s">
        <v>81</v>
      </c>
      <c r="D111" s="173"/>
      <c r="E111" s="81">
        <v>921</v>
      </c>
      <c r="F111" s="81">
        <v>92195</v>
      </c>
      <c r="G111" s="81">
        <v>4210</v>
      </c>
      <c r="H111" s="60">
        <v>4000</v>
      </c>
      <c r="I111" s="82"/>
      <c r="J111" s="83">
        <v>4000</v>
      </c>
      <c r="K111" s="84"/>
    </row>
    <row r="112" spans="1:11" ht="21" customHeight="1" x14ac:dyDescent="0.25">
      <c r="A112" s="227"/>
      <c r="B112" s="170"/>
      <c r="C112" s="147" t="s">
        <v>55</v>
      </c>
      <c r="D112" s="148"/>
      <c r="E112" s="122">
        <v>750</v>
      </c>
      <c r="F112" s="122">
        <v>75075</v>
      </c>
      <c r="G112" s="122">
        <v>4220</v>
      </c>
      <c r="H112" s="60">
        <v>300</v>
      </c>
      <c r="I112" s="125"/>
      <c r="J112" s="126">
        <v>300</v>
      </c>
      <c r="K112" s="127"/>
    </row>
    <row r="113" spans="1:11" ht="21" customHeight="1" x14ac:dyDescent="0.25">
      <c r="A113" s="227"/>
      <c r="B113" s="170"/>
      <c r="C113" s="149"/>
      <c r="D113" s="150"/>
      <c r="E113" s="139">
        <v>750</v>
      </c>
      <c r="F113" s="139">
        <v>75075</v>
      </c>
      <c r="G113" s="139">
        <v>4300</v>
      </c>
      <c r="H113" s="60">
        <v>1000</v>
      </c>
      <c r="I113" s="133"/>
      <c r="J113" s="126">
        <v>1000</v>
      </c>
      <c r="K113" s="142"/>
    </row>
    <row r="114" spans="1:11" ht="31.5" customHeight="1" x14ac:dyDescent="0.25">
      <c r="A114" s="227"/>
      <c r="B114" s="170"/>
      <c r="C114" s="172" t="s">
        <v>107</v>
      </c>
      <c r="D114" s="173"/>
      <c r="E114" s="122">
        <v>926</v>
      </c>
      <c r="F114" s="122">
        <v>92695</v>
      </c>
      <c r="G114" s="122">
        <v>4300</v>
      </c>
      <c r="H114" s="60">
        <v>7000</v>
      </c>
      <c r="I114" s="121"/>
      <c r="J114" s="126">
        <v>7000</v>
      </c>
      <c r="K114" s="127"/>
    </row>
    <row r="115" spans="1:11" ht="27.75" customHeight="1" x14ac:dyDescent="0.25">
      <c r="A115" s="227"/>
      <c r="B115" s="170"/>
      <c r="C115" s="157" t="s">
        <v>82</v>
      </c>
      <c r="D115" s="158"/>
      <c r="E115" s="122">
        <v>600</v>
      </c>
      <c r="F115" s="122">
        <v>60016</v>
      </c>
      <c r="G115" s="122">
        <v>6050</v>
      </c>
      <c r="H115" s="123">
        <v>10851.1</v>
      </c>
      <c r="I115" s="123">
        <v>10851.1</v>
      </c>
      <c r="J115" s="126">
        <v>10852</v>
      </c>
      <c r="K115" s="128"/>
    </row>
    <row r="116" spans="1:11" ht="27" customHeight="1" x14ac:dyDescent="0.25">
      <c r="A116" s="227"/>
      <c r="B116" s="171"/>
      <c r="C116" s="157" t="s">
        <v>95</v>
      </c>
      <c r="D116" s="158"/>
      <c r="E116" s="122">
        <v>600</v>
      </c>
      <c r="F116" s="122">
        <v>60016</v>
      </c>
      <c r="G116" s="122">
        <v>4270</v>
      </c>
      <c r="H116" s="123">
        <v>4000</v>
      </c>
      <c r="I116" s="123"/>
      <c r="J116" s="126">
        <v>4000</v>
      </c>
      <c r="K116" s="128"/>
    </row>
    <row r="117" spans="1:11" x14ac:dyDescent="0.25">
      <c r="A117" s="228"/>
      <c r="B117" s="39" t="s">
        <v>12</v>
      </c>
      <c r="C117" s="161">
        <f>SUM(H111:H116)</f>
        <v>27151.1</v>
      </c>
      <c r="D117" s="162"/>
      <c r="E117" s="162"/>
      <c r="F117" s="162"/>
      <c r="G117" s="162"/>
      <c r="H117" s="163"/>
      <c r="I117" s="40">
        <f>SUM(I111:I116)</f>
        <v>10851.1</v>
      </c>
      <c r="J117" s="59">
        <f>SUM(J111:J116)</f>
        <v>27152</v>
      </c>
      <c r="K117" s="21">
        <v>27151.1</v>
      </c>
    </row>
    <row r="118" spans="1:11" ht="24.75" customHeight="1" x14ac:dyDescent="0.25">
      <c r="A118" s="227">
        <v>22</v>
      </c>
      <c r="B118" s="169" t="s">
        <v>32</v>
      </c>
      <c r="C118" s="157" t="s">
        <v>83</v>
      </c>
      <c r="D118" s="158"/>
      <c r="E118" s="37">
        <v>926</v>
      </c>
      <c r="F118" s="37">
        <v>92605</v>
      </c>
      <c r="G118" s="37">
        <v>6050</v>
      </c>
      <c r="H118" s="22">
        <v>10000</v>
      </c>
      <c r="I118" s="22">
        <v>10000</v>
      </c>
      <c r="J118" s="32">
        <v>10000</v>
      </c>
      <c r="K118" s="21"/>
    </row>
    <row r="119" spans="1:11" ht="31.5" customHeight="1" x14ac:dyDescent="0.25">
      <c r="A119" s="227"/>
      <c r="B119" s="170"/>
      <c r="C119" s="157" t="s">
        <v>106</v>
      </c>
      <c r="D119" s="158"/>
      <c r="E119" s="122">
        <v>926</v>
      </c>
      <c r="F119" s="122">
        <v>92695</v>
      </c>
      <c r="G119" s="122">
        <v>6050</v>
      </c>
      <c r="H119" s="123">
        <v>18577.57</v>
      </c>
      <c r="I119" s="123">
        <v>18577.57</v>
      </c>
      <c r="J119" s="126">
        <v>18578</v>
      </c>
      <c r="K119" s="127"/>
    </row>
    <row r="120" spans="1:11" ht="25.5" customHeight="1" x14ac:dyDescent="0.25">
      <c r="A120" s="227"/>
      <c r="B120" s="170"/>
      <c r="C120" s="147" t="s">
        <v>84</v>
      </c>
      <c r="D120" s="151"/>
      <c r="E120" s="122">
        <v>750</v>
      </c>
      <c r="F120" s="122">
        <v>75075</v>
      </c>
      <c r="G120" s="122">
        <v>4220</v>
      </c>
      <c r="H120" s="123">
        <v>300</v>
      </c>
      <c r="I120" s="123"/>
      <c r="J120" s="126">
        <v>300</v>
      </c>
      <c r="K120" s="127"/>
    </row>
    <row r="121" spans="1:11" ht="20.25" customHeight="1" x14ac:dyDescent="0.25">
      <c r="A121" s="227"/>
      <c r="B121" s="171"/>
      <c r="C121" s="149"/>
      <c r="D121" s="152"/>
      <c r="E121" s="139">
        <v>750</v>
      </c>
      <c r="F121" s="139">
        <v>75075</v>
      </c>
      <c r="G121" s="139">
        <v>4300</v>
      </c>
      <c r="H121" s="123">
        <v>1200</v>
      </c>
      <c r="I121" s="123"/>
      <c r="J121" s="126">
        <v>1200</v>
      </c>
      <c r="K121" s="142"/>
    </row>
    <row r="122" spans="1:11" x14ac:dyDescent="0.25">
      <c r="A122" s="228"/>
      <c r="B122" s="39" t="s">
        <v>12</v>
      </c>
      <c r="C122" s="161">
        <f>SUM(H118:H121)</f>
        <v>30077.57</v>
      </c>
      <c r="D122" s="186"/>
      <c r="E122" s="186"/>
      <c r="F122" s="186"/>
      <c r="G122" s="186"/>
      <c r="H122" s="187"/>
      <c r="I122" s="21">
        <f>SUM(I118:I120)</f>
        <v>28577.57</v>
      </c>
      <c r="J122" s="24">
        <f>SUM(J118:J121)</f>
        <v>30078</v>
      </c>
      <c r="K122" s="21">
        <v>30077.57</v>
      </c>
    </row>
    <row r="123" spans="1:11" ht="34.5" customHeight="1" x14ac:dyDescent="0.25">
      <c r="A123" s="229">
        <v>23</v>
      </c>
      <c r="B123" s="169" t="s">
        <v>33</v>
      </c>
      <c r="C123" s="172" t="s">
        <v>85</v>
      </c>
      <c r="D123" s="173"/>
      <c r="E123" s="41">
        <v>926</v>
      </c>
      <c r="F123" s="41">
        <v>92695</v>
      </c>
      <c r="G123" s="41">
        <v>6050</v>
      </c>
      <c r="H123" s="60">
        <v>13000</v>
      </c>
      <c r="I123" s="121">
        <v>13000</v>
      </c>
      <c r="J123" s="32">
        <v>13000</v>
      </c>
      <c r="K123" s="29"/>
    </row>
    <row r="124" spans="1:11" ht="21" customHeight="1" x14ac:dyDescent="0.25">
      <c r="A124" s="227"/>
      <c r="B124" s="170"/>
      <c r="C124" s="219" t="s">
        <v>67</v>
      </c>
      <c r="D124" s="220"/>
      <c r="E124" s="41">
        <v>750</v>
      </c>
      <c r="F124" s="41">
        <v>75075</v>
      </c>
      <c r="G124" s="41">
        <v>4220</v>
      </c>
      <c r="H124" s="60">
        <v>392.78</v>
      </c>
      <c r="I124" s="121"/>
      <c r="J124" s="32">
        <v>393</v>
      </c>
      <c r="K124" s="29"/>
    </row>
    <row r="125" spans="1:11" ht="21" customHeight="1" x14ac:dyDescent="0.25">
      <c r="A125" s="227"/>
      <c r="B125" s="170"/>
      <c r="C125" s="221"/>
      <c r="D125" s="222"/>
      <c r="E125" s="41">
        <v>750</v>
      </c>
      <c r="F125" s="41">
        <v>75075</v>
      </c>
      <c r="G125" s="41">
        <v>4300</v>
      </c>
      <c r="H125" s="60">
        <v>1000</v>
      </c>
      <c r="I125" s="135"/>
      <c r="J125" s="126">
        <v>1000</v>
      </c>
      <c r="K125" s="133"/>
    </row>
    <row r="126" spans="1:11" ht="24.75" customHeight="1" x14ac:dyDescent="0.25">
      <c r="A126" s="227"/>
      <c r="B126" s="170"/>
      <c r="C126" s="172" t="s">
        <v>86</v>
      </c>
      <c r="D126" s="173"/>
      <c r="E126" s="41">
        <v>700</v>
      </c>
      <c r="F126" s="41">
        <v>70005</v>
      </c>
      <c r="G126" s="41">
        <v>4270</v>
      </c>
      <c r="H126" s="60">
        <v>10000</v>
      </c>
      <c r="I126" s="121"/>
      <c r="J126" s="32">
        <v>10000</v>
      </c>
      <c r="K126" s="29"/>
    </row>
    <row r="127" spans="1:11" ht="27.75" customHeight="1" x14ac:dyDescent="0.25">
      <c r="A127" s="227"/>
      <c r="B127" s="170"/>
      <c r="C127" s="172" t="s">
        <v>43</v>
      </c>
      <c r="D127" s="173"/>
      <c r="E127" s="41">
        <v>921</v>
      </c>
      <c r="F127" s="41">
        <v>92195</v>
      </c>
      <c r="G127" s="41">
        <v>4210</v>
      </c>
      <c r="H127" s="60">
        <v>3462.84</v>
      </c>
      <c r="I127" s="121"/>
      <c r="J127" s="32">
        <v>3463</v>
      </c>
      <c r="K127" s="29"/>
    </row>
    <row r="128" spans="1:11" x14ac:dyDescent="0.25">
      <c r="A128" s="228"/>
      <c r="B128" s="39" t="s">
        <v>12</v>
      </c>
      <c r="C128" s="230">
        <f>SUM(H123:H127)</f>
        <v>27855.62</v>
      </c>
      <c r="D128" s="231"/>
      <c r="E128" s="231"/>
      <c r="F128" s="231"/>
      <c r="G128" s="231"/>
      <c r="H128" s="232"/>
      <c r="I128" s="29">
        <f>SUM(I123:I127)</f>
        <v>13000</v>
      </c>
      <c r="J128" s="24">
        <f>SUM(J123:J127)</f>
        <v>27856</v>
      </c>
      <c r="K128" s="29">
        <v>27855.62</v>
      </c>
    </row>
    <row r="129" spans="1:17" ht="36" customHeight="1" x14ac:dyDescent="0.25">
      <c r="A129" s="205">
        <v>24</v>
      </c>
      <c r="B129" s="169" t="s">
        <v>34</v>
      </c>
      <c r="C129" s="159" t="s">
        <v>87</v>
      </c>
      <c r="D129" s="160"/>
      <c r="E129" s="37">
        <v>600</v>
      </c>
      <c r="F129" s="37">
        <v>60017</v>
      </c>
      <c r="G129" s="37">
        <v>6050</v>
      </c>
      <c r="H129" s="22">
        <v>15891.69</v>
      </c>
      <c r="I129" s="23">
        <v>15891.69</v>
      </c>
      <c r="J129" s="32">
        <v>15892</v>
      </c>
      <c r="K129" s="211"/>
    </row>
    <row r="130" spans="1:17" ht="24.75" customHeight="1" x14ac:dyDescent="0.25">
      <c r="A130" s="205"/>
      <c r="B130" s="170"/>
      <c r="C130" s="157" t="s">
        <v>55</v>
      </c>
      <c r="D130" s="158"/>
      <c r="E130" s="122">
        <v>750</v>
      </c>
      <c r="F130" s="122">
        <v>75075</v>
      </c>
      <c r="G130" s="122">
        <v>4300</v>
      </c>
      <c r="H130" s="44">
        <v>800</v>
      </c>
      <c r="I130" s="123"/>
      <c r="J130" s="45">
        <v>800</v>
      </c>
      <c r="K130" s="212"/>
    </row>
    <row r="131" spans="1:17" x14ac:dyDescent="0.25">
      <c r="A131" s="205"/>
      <c r="B131" s="39" t="s">
        <v>12</v>
      </c>
      <c r="C131" s="176">
        <f>SUM(H129:H130)</f>
        <v>16691.690000000002</v>
      </c>
      <c r="D131" s="177"/>
      <c r="E131" s="177"/>
      <c r="F131" s="177"/>
      <c r="G131" s="177"/>
      <c r="H131" s="178"/>
      <c r="I131" s="40">
        <f>SUM(I129:I130)</f>
        <v>15891.69</v>
      </c>
      <c r="J131" s="24">
        <f>SUM(J129:J130)</f>
        <v>16692</v>
      </c>
      <c r="K131" s="21">
        <v>16691.689999999999</v>
      </c>
    </row>
    <row r="132" spans="1:17" ht="25.5" customHeight="1" x14ac:dyDescent="0.25">
      <c r="A132" s="229">
        <v>25</v>
      </c>
      <c r="B132" s="169" t="s">
        <v>35</v>
      </c>
      <c r="C132" s="223" t="s">
        <v>67</v>
      </c>
      <c r="D132" s="224"/>
      <c r="E132" s="32">
        <v>750</v>
      </c>
      <c r="F132" s="48">
        <v>75075</v>
      </c>
      <c r="G132" s="48">
        <v>4220</v>
      </c>
      <c r="H132" s="42">
        <v>500</v>
      </c>
      <c r="I132" s="22"/>
      <c r="J132" s="32">
        <v>500</v>
      </c>
      <c r="K132" s="211"/>
    </row>
    <row r="133" spans="1:17" ht="21" customHeight="1" x14ac:dyDescent="0.25">
      <c r="A133" s="227"/>
      <c r="B133" s="170"/>
      <c r="C133" s="225"/>
      <c r="D133" s="226"/>
      <c r="E133" s="126">
        <v>750</v>
      </c>
      <c r="F133" s="48">
        <v>75075</v>
      </c>
      <c r="G133" s="48">
        <v>4300</v>
      </c>
      <c r="H133" s="42">
        <v>2200</v>
      </c>
      <c r="I133" s="123"/>
      <c r="J133" s="126">
        <v>2200</v>
      </c>
      <c r="K133" s="212"/>
    </row>
    <row r="134" spans="1:17" ht="24" customHeight="1" x14ac:dyDescent="0.25">
      <c r="A134" s="227"/>
      <c r="B134" s="170"/>
      <c r="C134" s="213" t="s">
        <v>88</v>
      </c>
      <c r="D134" s="214"/>
      <c r="E134" s="32">
        <v>926</v>
      </c>
      <c r="F134" s="48">
        <v>92605</v>
      </c>
      <c r="G134" s="48">
        <v>4210</v>
      </c>
      <c r="H134" s="42">
        <v>1000</v>
      </c>
      <c r="I134" s="22"/>
      <c r="J134" s="32">
        <v>1000</v>
      </c>
      <c r="K134" s="212"/>
    </row>
    <row r="135" spans="1:17" ht="24" customHeight="1" x14ac:dyDescent="0.25">
      <c r="A135" s="227"/>
      <c r="B135" s="170"/>
      <c r="C135" s="217" t="s">
        <v>89</v>
      </c>
      <c r="D135" s="218"/>
      <c r="E135" s="126">
        <v>921</v>
      </c>
      <c r="F135" s="48">
        <v>92195</v>
      </c>
      <c r="G135" s="48">
        <v>4210</v>
      </c>
      <c r="H135" s="42">
        <v>1000</v>
      </c>
      <c r="I135" s="121"/>
      <c r="J135" s="126">
        <v>1000</v>
      </c>
      <c r="K135" s="212"/>
    </row>
    <row r="136" spans="1:17" ht="21" customHeight="1" x14ac:dyDescent="0.25">
      <c r="A136" s="227"/>
      <c r="B136" s="170"/>
      <c r="C136" s="172" t="s">
        <v>46</v>
      </c>
      <c r="D136" s="173"/>
      <c r="E136" s="32">
        <v>754</v>
      </c>
      <c r="F136" s="48">
        <v>75412</v>
      </c>
      <c r="G136" s="48">
        <v>4210</v>
      </c>
      <c r="H136" s="42">
        <v>1000</v>
      </c>
      <c r="I136" s="23"/>
      <c r="J136" s="126">
        <v>1000</v>
      </c>
      <c r="K136" s="212"/>
    </row>
    <row r="137" spans="1:17" ht="24" customHeight="1" x14ac:dyDescent="0.25">
      <c r="A137" s="227"/>
      <c r="B137" s="170"/>
      <c r="C137" s="215" t="s">
        <v>90</v>
      </c>
      <c r="D137" s="216"/>
      <c r="E137" s="43">
        <v>600</v>
      </c>
      <c r="F137" s="61">
        <v>60016</v>
      </c>
      <c r="G137" s="48">
        <v>6050</v>
      </c>
      <c r="H137" s="52">
        <v>48493.81</v>
      </c>
      <c r="I137" s="22">
        <v>48493.81</v>
      </c>
      <c r="J137" s="45">
        <v>48494</v>
      </c>
      <c r="K137" s="212"/>
      <c r="Q137" s="26"/>
    </row>
    <row r="138" spans="1:17" x14ac:dyDescent="0.25">
      <c r="A138" s="25"/>
      <c r="B138" s="39" t="s">
        <v>12</v>
      </c>
      <c r="C138" s="161">
        <f>SUM(H132:H137)</f>
        <v>54193.81</v>
      </c>
      <c r="D138" s="186"/>
      <c r="E138" s="186"/>
      <c r="F138" s="186"/>
      <c r="G138" s="186"/>
      <c r="H138" s="187"/>
      <c r="I138" s="40">
        <f>SUM(I132:I137)</f>
        <v>48493.81</v>
      </c>
      <c r="J138" s="24">
        <f>SUM(J132:J137)</f>
        <v>54194</v>
      </c>
      <c r="K138" s="21">
        <v>54193.81</v>
      </c>
    </row>
    <row r="139" spans="1:17" ht="18.75" customHeight="1" x14ac:dyDescent="0.25">
      <c r="A139" s="205">
        <v>26</v>
      </c>
      <c r="B139" s="169" t="s">
        <v>36</v>
      </c>
      <c r="C139" s="157" t="s">
        <v>91</v>
      </c>
      <c r="D139" s="158"/>
      <c r="E139" s="122">
        <v>926</v>
      </c>
      <c r="F139" s="122">
        <v>92695</v>
      </c>
      <c r="G139" s="122">
        <v>6050</v>
      </c>
      <c r="H139" s="42">
        <v>18185.95</v>
      </c>
      <c r="I139" s="42">
        <v>18185.95</v>
      </c>
      <c r="J139" s="51">
        <v>18186</v>
      </c>
      <c r="K139" s="127"/>
    </row>
    <row r="140" spans="1:17" ht="18.75" customHeight="1" x14ac:dyDescent="0.25">
      <c r="A140" s="205"/>
      <c r="B140" s="170"/>
      <c r="C140" s="157" t="s">
        <v>96</v>
      </c>
      <c r="D140" s="158"/>
      <c r="E140" s="122">
        <v>600</v>
      </c>
      <c r="F140" s="122">
        <v>60016</v>
      </c>
      <c r="G140" s="122">
        <v>4300</v>
      </c>
      <c r="H140" s="42">
        <v>5000</v>
      </c>
      <c r="I140" s="42"/>
      <c r="J140" s="51">
        <v>5000</v>
      </c>
      <c r="K140" s="127"/>
    </row>
    <row r="141" spans="1:17" ht="18.75" customHeight="1" x14ac:dyDescent="0.25">
      <c r="A141" s="205"/>
      <c r="B141" s="170"/>
      <c r="C141" s="157" t="s">
        <v>92</v>
      </c>
      <c r="D141" s="158"/>
      <c r="E141" s="122">
        <v>600</v>
      </c>
      <c r="F141" s="122">
        <v>60016</v>
      </c>
      <c r="G141" s="122">
        <v>4270</v>
      </c>
      <c r="H141" s="42">
        <v>7000</v>
      </c>
      <c r="I141" s="42"/>
      <c r="J141" s="51">
        <v>7000</v>
      </c>
      <c r="K141" s="127"/>
    </row>
    <row r="142" spans="1:17" x14ac:dyDescent="0.25">
      <c r="A142" s="205"/>
      <c r="B142" s="39" t="s">
        <v>12</v>
      </c>
      <c r="C142" s="161">
        <f>SUM(H139:H141)</f>
        <v>30185.95</v>
      </c>
      <c r="D142" s="186"/>
      <c r="E142" s="186"/>
      <c r="F142" s="186"/>
      <c r="G142" s="186"/>
      <c r="H142" s="187"/>
      <c r="I142" s="40">
        <f>SUM(I139:I141)</f>
        <v>18185.95</v>
      </c>
      <c r="J142" s="24">
        <f>SUM(J139:J141)</f>
        <v>30186</v>
      </c>
      <c r="K142" s="21">
        <v>30185.95</v>
      </c>
    </row>
    <row r="143" spans="1:17" ht="87.75" customHeight="1" x14ac:dyDescent="0.25">
      <c r="A143" s="205">
        <v>27</v>
      </c>
      <c r="B143" s="169" t="s">
        <v>37</v>
      </c>
      <c r="C143" s="157" t="s">
        <v>97</v>
      </c>
      <c r="D143" s="158"/>
      <c r="E143" s="37">
        <v>926</v>
      </c>
      <c r="F143" s="37">
        <v>92695</v>
      </c>
      <c r="G143" s="37">
        <v>6050</v>
      </c>
      <c r="H143" s="22">
        <v>15688.48</v>
      </c>
      <c r="I143" s="23">
        <v>15688.48</v>
      </c>
      <c r="J143" s="32">
        <v>15689</v>
      </c>
      <c r="K143" s="211"/>
    </row>
    <row r="144" spans="1:17" ht="42" customHeight="1" x14ac:dyDescent="0.25">
      <c r="A144" s="205"/>
      <c r="B144" s="170"/>
      <c r="C144" s="157" t="s">
        <v>98</v>
      </c>
      <c r="D144" s="158"/>
      <c r="E144" s="37">
        <v>926</v>
      </c>
      <c r="F144" s="37">
        <v>92695</v>
      </c>
      <c r="G144" s="37">
        <v>4210</v>
      </c>
      <c r="H144" s="22">
        <v>2000</v>
      </c>
      <c r="I144" s="23"/>
      <c r="J144" s="32">
        <v>2000</v>
      </c>
      <c r="K144" s="212"/>
    </row>
    <row r="145" spans="1:11" ht="27.75" customHeight="1" x14ac:dyDescent="0.25">
      <c r="A145" s="205"/>
      <c r="B145" s="170"/>
      <c r="C145" s="188" t="s">
        <v>67</v>
      </c>
      <c r="D145" s="189"/>
      <c r="E145" s="126">
        <v>750</v>
      </c>
      <c r="F145" s="48">
        <v>75075</v>
      </c>
      <c r="G145" s="48">
        <v>4300</v>
      </c>
      <c r="H145" s="90">
        <v>900</v>
      </c>
      <c r="I145" s="90"/>
      <c r="J145" s="86">
        <v>900</v>
      </c>
      <c r="K145" s="212"/>
    </row>
    <row r="146" spans="1:11" x14ac:dyDescent="0.25">
      <c r="A146" s="205"/>
      <c r="B146" s="39" t="s">
        <v>12</v>
      </c>
      <c r="C146" s="161">
        <f>SUM(H143:H145)</f>
        <v>18588.48</v>
      </c>
      <c r="D146" s="186"/>
      <c r="E146" s="186"/>
      <c r="F146" s="186"/>
      <c r="G146" s="186"/>
      <c r="H146" s="187"/>
      <c r="I146" s="40">
        <f>SUM(I143:I145)</f>
        <v>15688.48</v>
      </c>
      <c r="J146" s="24">
        <f>SUM(J143:J145)</f>
        <v>18589</v>
      </c>
      <c r="K146" s="21">
        <v>18588.48</v>
      </c>
    </row>
    <row r="147" spans="1:11" ht="38.25" customHeight="1" x14ac:dyDescent="0.25">
      <c r="A147" s="205">
        <v>28</v>
      </c>
      <c r="B147" s="169" t="s">
        <v>38</v>
      </c>
      <c r="C147" s="159" t="s">
        <v>44</v>
      </c>
      <c r="D147" s="206"/>
      <c r="E147" s="37">
        <v>900</v>
      </c>
      <c r="F147" s="37">
        <v>90015</v>
      </c>
      <c r="G147" s="37">
        <v>6050</v>
      </c>
      <c r="H147" s="22">
        <f>50693.81-10050</f>
        <v>40643.81</v>
      </c>
      <c r="I147" s="123">
        <f>50693.81-10050</f>
        <v>40643.81</v>
      </c>
      <c r="J147" s="32">
        <f>50694-10050</f>
        <v>40644</v>
      </c>
      <c r="K147" s="29"/>
    </row>
    <row r="148" spans="1:11" ht="18.75" customHeight="1" x14ac:dyDescent="0.25">
      <c r="A148" s="205"/>
      <c r="B148" s="170"/>
      <c r="C148" s="147" t="s">
        <v>45</v>
      </c>
      <c r="D148" s="148"/>
      <c r="E148" s="98">
        <v>750</v>
      </c>
      <c r="F148" s="98">
        <v>75075</v>
      </c>
      <c r="G148" s="98">
        <v>4220</v>
      </c>
      <c r="H148" s="101">
        <v>500</v>
      </c>
      <c r="I148" s="123"/>
      <c r="J148" s="126">
        <v>500</v>
      </c>
      <c r="K148" s="99"/>
    </row>
    <row r="149" spans="1:11" ht="19.5" customHeight="1" x14ac:dyDescent="0.25">
      <c r="A149" s="205"/>
      <c r="B149" s="170"/>
      <c r="C149" s="149"/>
      <c r="D149" s="150"/>
      <c r="E149" s="139">
        <v>750</v>
      </c>
      <c r="F149" s="139">
        <v>75075</v>
      </c>
      <c r="G149" s="139">
        <v>4300</v>
      </c>
      <c r="H149" s="123">
        <v>2000</v>
      </c>
      <c r="I149" s="123"/>
      <c r="J149" s="126">
        <v>2000</v>
      </c>
      <c r="K149" s="133"/>
    </row>
    <row r="150" spans="1:11" ht="19.5" customHeight="1" x14ac:dyDescent="0.25">
      <c r="A150" s="205"/>
      <c r="B150" s="170"/>
      <c r="C150" s="157" t="s">
        <v>111</v>
      </c>
      <c r="D150" s="158"/>
      <c r="E150" s="145">
        <v>754</v>
      </c>
      <c r="F150" s="145">
        <v>75495</v>
      </c>
      <c r="G150" s="145">
        <v>6050</v>
      </c>
      <c r="H150" s="123">
        <v>10050</v>
      </c>
      <c r="I150" s="123">
        <v>10050</v>
      </c>
      <c r="J150" s="126">
        <v>10050</v>
      </c>
      <c r="K150" s="144"/>
    </row>
    <row r="151" spans="1:11" ht="27" customHeight="1" x14ac:dyDescent="0.25">
      <c r="A151" s="205"/>
      <c r="B151" s="171"/>
      <c r="C151" s="157" t="s">
        <v>99</v>
      </c>
      <c r="D151" s="210"/>
      <c r="E151" s="93">
        <v>921</v>
      </c>
      <c r="F151" s="93">
        <v>92195</v>
      </c>
      <c r="G151" s="93">
        <v>4210</v>
      </c>
      <c r="H151" s="95">
        <v>1000</v>
      </c>
      <c r="I151" s="95"/>
      <c r="J151" s="97">
        <v>1000</v>
      </c>
      <c r="K151" s="96"/>
    </row>
    <row r="152" spans="1:11" x14ac:dyDescent="0.25">
      <c r="A152" s="205"/>
      <c r="B152" s="20" t="s">
        <v>12</v>
      </c>
      <c r="C152" s="207">
        <f>SUM(H147:H151)</f>
        <v>54193.81</v>
      </c>
      <c r="D152" s="208"/>
      <c r="E152" s="208"/>
      <c r="F152" s="208"/>
      <c r="G152" s="208"/>
      <c r="H152" s="209"/>
      <c r="I152" s="19">
        <f>SUM(I147:I151)</f>
        <v>50693.81</v>
      </c>
      <c r="J152" s="18">
        <f>SUM(J147:J151)</f>
        <v>54194</v>
      </c>
      <c r="K152" s="19">
        <v>54193.81</v>
      </c>
    </row>
    <row r="153" spans="1:11" ht="21.75" customHeight="1" x14ac:dyDescent="0.25">
      <c r="A153" s="202" t="s">
        <v>40</v>
      </c>
      <c r="B153" s="203"/>
      <c r="C153" s="203"/>
      <c r="D153" s="203"/>
      <c r="E153" s="203"/>
      <c r="F153" s="203"/>
      <c r="G153" s="204"/>
      <c r="H153" s="79">
        <f>C11+C20+C23+C27+C29+C34+C40+C46+C51+C55+C63+C66+C75+C82+C86+C91+C96+C100+E106+C110+C117+C122+C128+C131+C138+C142+C146+C152</f>
        <v>882004.30999999982</v>
      </c>
      <c r="I153" s="79">
        <f>I11+I20+I23+I27+I29+I34+I40+I46+I51+I55+I63+I66+I75+I82+I86+I91+I96+I100+I106+I110+I117+I122+I128+I131+I138+I142+I146+I152</f>
        <v>658507.08999999985</v>
      </c>
      <c r="J153" s="80">
        <f>J11+J20+J23+J27+J29+J34+J40+J46+J51+J55+J63+J66+J75+J82+J86+J91+J96+J100+J106+J110+J117+J122+J128+J131+J138+J142+J146+J152</f>
        <v>882017</v>
      </c>
      <c r="K153" s="79">
        <f>K11+K20+K23+K27+K29+K34+K40+K46+K51+K55+K63+K66+K75+K82+K86+K91+K96+K100+K106+K110+K117+K122+K128+K131+K138+K142+K146+K152</f>
        <v>882004.30999999982</v>
      </c>
    </row>
  </sheetData>
  <mergeCells count="219">
    <mergeCell ref="B41:B45"/>
    <mergeCell ref="C22:D22"/>
    <mergeCell ref="C32:D32"/>
    <mergeCell ref="C27:H27"/>
    <mergeCell ref="C24:D25"/>
    <mergeCell ref="C33:D33"/>
    <mergeCell ref="A56:A63"/>
    <mergeCell ref="B64:B65"/>
    <mergeCell ref="C64:D64"/>
    <mergeCell ref="A35:A40"/>
    <mergeCell ref="B35:B39"/>
    <mergeCell ref="C35:D35"/>
    <mergeCell ref="C39:D39"/>
    <mergeCell ref="C36:D36"/>
    <mergeCell ref="C42:D42"/>
    <mergeCell ref="C41:D41"/>
    <mergeCell ref="A52:A55"/>
    <mergeCell ref="B52:B54"/>
    <mergeCell ref="A41:A46"/>
    <mergeCell ref="A47:A51"/>
    <mergeCell ref="B47:B50"/>
    <mergeCell ref="C49:D49"/>
    <mergeCell ref="C50:D50"/>
    <mergeCell ref="C51:H51"/>
    <mergeCell ref="A8:A11"/>
    <mergeCell ref="B8:B10"/>
    <mergeCell ref="A24:A27"/>
    <mergeCell ref="A12:A20"/>
    <mergeCell ref="A28:A29"/>
    <mergeCell ref="A30:A34"/>
    <mergeCell ref="B30:B33"/>
    <mergeCell ref="A21:A23"/>
    <mergeCell ref="B24:B26"/>
    <mergeCell ref="B12:B18"/>
    <mergeCell ref="B21:B22"/>
    <mergeCell ref="K12:K18"/>
    <mergeCell ref="C17:D17"/>
    <mergeCell ref="C20:H20"/>
    <mergeCell ref="C21:D21"/>
    <mergeCell ref="K8:K10"/>
    <mergeCell ref="C11:H11"/>
    <mergeCell ref="C15:D15"/>
    <mergeCell ref="C16:D16"/>
    <mergeCell ref="E12:E14"/>
    <mergeCell ref="F12:F14"/>
    <mergeCell ref="G12:G14"/>
    <mergeCell ref="C8:D9"/>
    <mergeCell ref="C18:D19"/>
    <mergeCell ref="C12:D14"/>
    <mergeCell ref="C10:D10"/>
    <mergeCell ref="K76:K80"/>
    <mergeCell ref="C77:D77"/>
    <mergeCell ref="C78:D78"/>
    <mergeCell ref="K67:K73"/>
    <mergeCell ref="C68:D68"/>
    <mergeCell ref="C69:D69"/>
    <mergeCell ref="C70:D70"/>
    <mergeCell ref="C72:D72"/>
    <mergeCell ref="K24:K26"/>
    <mergeCell ref="C26:D26"/>
    <mergeCell ref="K30:K33"/>
    <mergeCell ref="C30:D30"/>
    <mergeCell ref="K41:K44"/>
    <mergeCell ref="K35:K39"/>
    <mergeCell ref="C40:H40"/>
    <mergeCell ref="K52:K54"/>
    <mergeCell ref="C55:H55"/>
    <mergeCell ref="C54:D54"/>
    <mergeCell ref="K56:K61"/>
    <mergeCell ref="C63:H63"/>
    <mergeCell ref="C60:D60"/>
    <mergeCell ref="C59:D59"/>
    <mergeCell ref="C34:H34"/>
    <mergeCell ref="C44:D45"/>
    <mergeCell ref="A67:A75"/>
    <mergeCell ref="C67:D67"/>
    <mergeCell ref="E61:E62"/>
    <mergeCell ref="C71:D71"/>
    <mergeCell ref="B67:B74"/>
    <mergeCell ref="C73:D74"/>
    <mergeCell ref="E73:E74"/>
    <mergeCell ref="F73:F74"/>
    <mergeCell ref="F61:F62"/>
    <mergeCell ref="A64:A65"/>
    <mergeCell ref="B56:B62"/>
    <mergeCell ref="A83:A86"/>
    <mergeCell ref="B83:B84"/>
    <mergeCell ref="C83:D83"/>
    <mergeCell ref="C86:H86"/>
    <mergeCell ref="A76:A82"/>
    <mergeCell ref="C76:D76"/>
    <mergeCell ref="B76:B81"/>
    <mergeCell ref="C81:D81"/>
    <mergeCell ref="C79:D80"/>
    <mergeCell ref="A92:A96"/>
    <mergeCell ref="B92:B95"/>
    <mergeCell ref="C92:D92"/>
    <mergeCell ref="A87:A91"/>
    <mergeCell ref="B87:B90"/>
    <mergeCell ref="K87:K90"/>
    <mergeCell ref="C89:D89"/>
    <mergeCell ref="K92:K95"/>
    <mergeCell ref="C95:D95"/>
    <mergeCell ref="C96:H96"/>
    <mergeCell ref="C90:D90"/>
    <mergeCell ref="A101:A106"/>
    <mergeCell ref="B101:B105"/>
    <mergeCell ref="C106:D106"/>
    <mergeCell ref="I101:I102"/>
    <mergeCell ref="K101:K105"/>
    <mergeCell ref="C105:D105"/>
    <mergeCell ref="C99:D99"/>
    <mergeCell ref="C100:H100"/>
    <mergeCell ref="C101:D102"/>
    <mergeCell ref="H101:H102"/>
    <mergeCell ref="E106:H106"/>
    <mergeCell ref="E101:E102"/>
    <mergeCell ref="F101:F102"/>
    <mergeCell ref="G101:G102"/>
    <mergeCell ref="A97:A100"/>
    <mergeCell ref="B97:B99"/>
    <mergeCell ref="K97:K99"/>
    <mergeCell ref="A118:A122"/>
    <mergeCell ref="B132:B137"/>
    <mergeCell ref="A111:A117"/>
    <mergeCell ref="A132:A137"/>
    <mergeCell ref="C131:H131"/>
    <mergeCell ref="A107:A110"/>
    <mergeCell ref="B107:B109"/>
    <mergeCell ref="C118:D118"/>
    <mergeCell ref="C122:H122"/>
    <mergeCell ref="A129:A131"/>
    <mergeCell ref="B129:B130"/>
    <mergeCell ref="C129:D129"/>
    <mergeCell ref="A123:A128"/>
    <mergeCell ref="C123:D123"/>
    <mergeCell ref="C126:D126"/>
    <mergeCell ref="B123:B127"/>
    <mergeCell ref="C127:D127"/>
    <mergeCell ref="C128:H128"/>
    <mergeCell ref="B118:B121"/>
    <mergeCell ref="K143:K145"/>
    <mergeCell ref="C144:D144"/>
    <mergeCell ref="K129:K130"/>
    <mergeCell ref="C130:D130"/>
    <mergeCell ref="K132:K137"/>
    <mergeCell ref="K107:K109"/>
    <mergeCell ref="C109:D109"/>
    <mergeCell ref="C110:H110"/>
    <mergeCell ref="C145:D145"/>
    <mergeCell ref="C134:D134"/>
    <mergeCell ref="C136:D136"/>
    <mergeCell ref="C137:D137"/>
    <mergeCell ref="C114:D114"/>
    <mergeCell ref="C119:D119"/>
    <mergeCell ref="C135:D135"/>
    <mergeCell ref="C138:H138"/>
    <mergeCell ref="C117:H117"/>
    <mergeCell ref="C112:D113"/>
    <mergeCell ref="C120:D121"/>
    <mergeCell ref="C124:D125"/>
    <mergeCell ref="C132:D133"/>
    <mergeCell ref="A153:G153"/>
    <mergeCell ref="C146:H146"/>
    <mergeCell ref="A147:A152"/>
    <mergeCell ref="C147:D147"/>
    <mergeCell ref="C152:H152"/>
    <mergeCell ref="A139:A142"/>
    <mergeCell ref="B139:B141"/>
    <mergeCell ref="C142:H142"/>
    <mergeCell ref="A143:A146"/>
    <mergeCell ref="B143:B145"/>
    <mergeCell ref="C143:D143"/>
    <mergeCell ref="B147:B151"/>
    <mergeCell ref="C151:D151"/>
    <mergeCell ref="C141:D141"/>
    <mergeCell ref="C140:D140"/>
    <mergeCell ref="C139:D139"/>
    <mergeCell ref="C148:D149"/>
    <mergeCell ref="C150:D150"/>
    <mergeCell ref="H2:J2"/>
    <mergeCell ref="B111:B116"/>
    <mergeCell ref="C111:D111"/>
    <mergeCell ref="J101:J102"/>
    <mergeCell ref="C91:H91"/>
    <mergeCell ref="C82:H82"/>
    <mergeCell ref="C75:H75"/>
    <mergeCell ref="J12:J14"/>
    <mergeCell ref="H12:H14"/>
    <mergeCell ref="I12:I14"/>
    <mergeCell ref="C46:H46"/>
    <mergeCell ref="C31:D31"/>
    <mergeCell ref="C28:D28"/>
    <mergeCell ref="C29:H29"/>
    <mergeCell ref="C43:D43"/>
    <mergeCell ref="H3:J3"/>
    <mergeCell ref="H4:J4"/>
    <mergeCell ref="C7:D7"/>
    <mergeCell ref="C23:H23"/>
    <mergeCell ref="C115:D115"/>
    <mergeCell ref="C116:D116"/>
    <mergeCell ref="I61:I62"/>
    <mergeCell ref="J61:J62"/>
    <mergeCell ref="C37:D38"/>
    <mergeCell ref="C47:D48"/>
    <mergeCell ref="C52:D53"/>
    <mergeCell ref="C57:D58"/>
    <mergeCell ref="C84:D85"/>
    <mergeCell ref="C87:D88"/>
    <mergeCell ref="C93:D94"/>
    <mergeCell ref="C97:D98"/>
    <mergeCell ref="C103:D104"/>
    <mergeCell ref="C107:D108"/>
    <mergeCell ref="C56:D56"/>
    <mergeCell ref="C65:D65"/>
    <mergeCell ref="C61:D62"/>
    <mergeCell ref="C66:H66"/>
    <mergeCell ref="G61:G62"/>
    <mergeCell ref="H61:H6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Michalska</dc:creator>
  <cp:lastModifiedBy>Iwona Skrajda</cp:lastModifiedBy>
  <cp:lastPrinted>2022-03-14T09:58:47Z</cp:lastPrinted>
  <dcterms:created xsi:type="dcterms:W3CDTF">2020-09-02T05:56:03Z</dcterms:created>
  <dcterms:modified xsi:type="dcterms:W3CDTF">2022-03-15T13:59:49Z</dcterms:modified>
</cp:coreProperties>
</file>