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J55" i="1"/>
  <c r="J142" i="1" l="1"/>
  <c r="J127" i="1"/>
  <c r="J32" i="1"/>
  <c r="J60" i="1"/>
  <c r="J92" i="1"/>
  <c r="J111" i="1"/>
  <c r="J115" i="1" l="1"/>
  <c r="C115" i="1"/>
  <c r="J84" i="1" l="1"/>
  <c r="C84" i="1"/>
  <c r="J67" i="1" l="1"/>
  <c r="C67" i="1" l="1"/>
  <c r="K145" i="1" l="1"/>
  <c r="J144" i="1"/>
  <c r="J137" i="1"/>
  <c r="J132" i="1"/>
  <c r="J122" i="1"/>
  <c r="J117" i="1"/>
  <c r="J104" i="1"/>
  <c r="J96" i="1"/>
  <c r="J87" i="1"/>
  <c r="J77" i="1"/>
  <c r="J70" i="1"/>
  <c r="J48" i="1"/>
  <c r="J40" i="1"/>
  <c r="J27" i="1"/>
  <c r="J25" i="1"/>
  <c r="J22" i="1"/>
  <c r="J19" i="1"/>
  <c r="J11" i="1"/>
  <c r="I122" i="1" l="1"/>
  <c r="C122" i="1" l="1"/>
  <c r="C70" i="1" l="1"/>
  <c r="I144" i="1" l="1"/>
  <c r="C144" i="1"/>
  <c r="I142" i="1"/>
  <c r="C142" i="1"/>
  <c r="I137" i="1"/>
  <c r="C137" i="1"/>
  <c r="I132" i="1"/>
  <c r="C132" i="1"/>
  <c r="I127" i="1"/>
  <c r="C127" i="1"/>
  <c r="I117" i="1"/>
  <c r="C117" i="1"/>
  <c r="I115" i="1"/>
  <c r="I111" i="1"/>
  <c r="C111" i="1"/>
  <c r="I104" i="1"/>
  <c r="E104" i="1"/>
  <c r="C99" i="1"/>
  <c r="I96" i="1"/>
  <c r="C96" i="1"/>
  <c r="I92" i="1"/>
  <c r="C92" i="1"/>
  <c r="I87" i="1"/>
  <c r="C87" i="1"/>
  <c r="I84" i="1"/>
  <c r="I77" i="1"/>
  <c r="C77" i="1"/>
  <c r="I70" i="1"/>
  <c r="I67" i="1"/>
  <c r="I60" i="1"/>
  <c r="C60" i="1"/>
  <c r="I55" i="1"/>
  <c r="C55" i="1"/>
  <c r="I48" i="1"/>
  <c r="C48" i="1"/>
  <c r="I40" i="1"/>
  <c r="C40" i="1"/>
  <c r="I32" i="1"/>
  <c r="C32" i="1"/>
  <c r="I27" i="1"/>
  <c r="C27" i="1"/>
  <c r="I25" i="1"/>
  <c r="C25" i="1"/>
  <c r="I22" i="1"/>
  <c r="C22" i="1"/>
  <c r="I19" i="1"/>
  <c r="C19" i="1"/>
  <c r="I11" i="1"/>
  <c r="C11" i="1"/>
  <c r="H145" i="1" l="1"/>
  <c r="I145" i="1"/>
</calcChain>
</file>

<file path=xl/sharedStrings.xml><?xml version="1.0" encoding="utf-8"?>
<sst xmlns="http://schemas.openxmlformats.org/spreadsheetml/2006/main" count="158" uniqueCount="121">
  <si>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</si>
  <si>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</si>
  <si>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</si>
  <si>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</si>
  <si>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</si>
  <si>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</si>
  <si>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</si>
  <si>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</si>
  <si>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</si>
  <si>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</si>
  <si>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</si>
  <si>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</si>
  <si>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</si>
  <si>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</si>
  <si>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Organizacja spotkania kulturalno - sportowego</t>
  </si>
  <si>
    <t>Brokowo</t>
  </si>
  <si>
    <t>Bronno</t>
  </si>
  <si>
    <t>Spotkanie kulturalno - sportowe dla mieszkańców sołectwa Bronno</t>
  </si>
  <si>
    <t>Dankowo</t>
  </si>
  <si>
    <t>Dubiel</t>
  </si>
  <si>
    <t xml:space="preserve">Integracyjne międzypokoleniowe spotkanie mieszkańców </t>
  </si>
  <si>
    <t>Gniewskie Pole</t>
  </si>
  <si>
    <t>Zakup wyposażenia dla OSP</t>
  </si>
  <si>
    <t>Górki</t>
  </si>
  <si>
    <t>Grabówko</t>
  </si>
  <si>
    <t>Integracja mieszkańców - piknik rodzinny (zadanie realizowane razem z sołectwem Nowy Dwór)</t>
  </si>
  <si>
    <t>Gurcz</t>
  </si>
  <si>
    <t>Janowo</t>
  </si>
  <si>
    <t>Zakup wyposażenia dla OSP Pastwa</t>
  </si>
  <si>
    <t>Organizacja imprezy kulturalno -sportowej dla mieszkańców sołectwa Janowo</t>
  </si>
  <si>
    <t>Kamionka</t>
  </si>
  <si>
    <t>Korzeniewo</t>
  </si>
  <si>
    <t>Organizacja spotkania kulturalno - sportowego dla mieszkańców Korzeniewa</t>
  </si>
  <si>
    <t>Licze</t>
  </si>
  <si>
    <t>Lipianki</t>
  </si>
  <si>
    <t>Utwardzenie drogi śródpolnej gruzem</t>
  </si>
  <si>
    <t>Mareza</t>
  </si>
  <si>
    <t>Mareza Osiedle</t>
  </si>
  <si>
    <t>Organizacja cyklu imprez kulturalnych</t>
  </si>
  <si>
    <t>Nowy Dwór</t>
  </si>
  <si>
    <t>Integracja mieszkańców - piknik rodzinny (zadanie realizowane  z sołectwem Grabówko)</t>
  </si>
  <si>
    <t>Obory</t>
  </si>
  <si>
    <t>Spotkanie kulturalno - sportowe dla mieszkańców Obór</t>
  </si>
  <si>
    <t>Ośno</t>
  </si>
  <si>
    <t>Pawlice</t>
  </si>
  <si>
    <t>Podzamcze</t>
  </si>
  <si>
    <t>Rakowice</t>
  </si>
  <si>
    <t>Rakowiec</t>
  </si>
  <si>
    <t>Rozpędziny</t>
  </si>
  <si>
    <t>Szałwinek</t>
  </si>
  <si>
    <t>Spotkanie kulturalne dla mieszkańców sołectwa Szałwinek</t>
  </si>
  <si>
    <t>Tychnowy</t>
  </si>
  <si>
    <t xml:space="preserve">Zagospodarowanie terenu przy świetlicy poprzez: utwardzenie nawierzchni, zakup ławostołów, montaż ogrodzenia, wykonanie zadaszenia. </t>
  </si>
  <si>
    <t>Zaprojektowanie i wybudowanie oświetlenia na ul. Jesionowej.</t>
  </si>
  <si>
    <t>ZESTAWIENIE WYDATKÓW w ramach Funduszu Sołeckiego na rok 2021</t>
  </si>
  <si>
    <t>Spotkanie kulturalno-sportowe dla mieszkańców</t>
  </si>
  <si>
    <t>Zakup płyt typu "jumbo" z przeznaczeniem na drogę wiejską</t>
  </si>
  <si>
    <t>Doposażenie placu zabaw w huśtawkę typu "bocianie gniazdo"</t>
  </si>
  <si>
    <t>Spotkanaie kulturalno-sportowe</t>
  </si>
  <si>
    <t>Dalsza realizacja oświetlenia ulicznego na działce nr 136</t>
  </si>
  <si>
    <t>Organizacja spotkań kulturalno - sportowych</t>
  </si>
  <si>
    <t>Wykonanie chodnika przy ul. Polnej</t>
  </si>
  <si>
    <t>Zakup AGD i T-shirtów dla KGW Rakowiec</t>
  </si>
  <si>
    <t>Budowa chodnika przy ul. Robotniczej</t>
  </si>
  <si>
    <t>Wykonanie dokumentacji projektowej na remont świetlicy wewnątrz</t>
  </si>
  <si>
    <t>Zakup warnika</t>
  </si>
  <si>
    <t>Zakup rusztu do grilla, przedłużacza i lamp do altany rekreacyjnej</t>
  </si>
  <si>
    <t>Zakup automatycznego nawodnienia na boisko w Korzeniewie</t>
  </si>
  <si>
    <t>Modernizacja boiska poprzez wyrównanie terenu, uprzątnięcie oraz zasianie trawy</t>
  </si>
  <si>
    <t>Spotkanie kulturalno - sportowe</t>
  </si>
  <si>
    <t>Zagospodarowanie przestrzeni publicznej dla celów rekreacyjno - sportowych  sołectwa Licze w tym dostawa i montaż czterech ławek</t>
  </si>
  <si>
    <t>Zagospodarowanie przestrzeni publicznej dla celów rekreacyjno-sportowych sołectwa Licze - projekt plus wykonanie skweru.</t>
  </si>
  <si>
    <t>Nasadzenie krzewów</t>
  </si>
  <si>
    <t>Zakup o montaż oświetlenia drogowego do miejscowości Bronno</t>
  </si>
  <si>
    <t>Pastwa</t>
  </si>
  <si>
    <t>Pokrycie altany w Pastwie dachówką</t>
  </si>
  <si>
    <t xml:space="preserve">Zakup naczyć dla koła gospodyń </t>
  </si>
  <si>
    <t xml:space="preserve">Budowa altany w Pastwie przy zbiorniku wodnym </t>
  </si>
  <si>
    <t>Organizacja spotkania o charakterze kulturalno-sportowym</t>
  </si>
  <si>
    <t>Zakup tłucznia na utwardzenie dróg śródpolnych</t>
  </si>
  <si>
    <t>Ogrodzenie placu zabaw</t>
  </si>
  <si>
    <t xml:space="preserve">Spotkanie kulturalno - sportowe </t>
  </si>
  <si>
    <t xml:space="preserve">Spotkanie integracyjne o charakterze kulturalno-sporotwym </t>
  </si>
  <si>
    <t>Festyn intergacyjny</t>
  </si>
  <si>
    <t>Utwardzenie części drogi gminnej 113/13</t>
  </si>
  <si>
    <t>Utwardzenie części drogi nr 120</t>
  </si>
  <si>
    <t>Zorganizowanie imprezy okolicznościowej</t>
  </si>
  <si>
    <t>Zakup przyrządów do ćwiczeń - siłownia zewnętrzna</t>
  </si>
  <si>
    <t>Odświeżenie ścian w pomieszczeniu toalety w budynku świetlicy</t>
  </si>
  <si>
    <t>Zakup zmywarki dla koła gospodyń wiejskich</t>
  </si>
  <si>
    <t>Pokrycie dachu altany (blacha)</t>
  </si>
  <si>
    <t>Remont płotu wokół świetlicy (od budynku w stronę wału i wzdłuż wału)</t>
  </si>
  <si>
    <t>Zagospodarowanie terenów rekreacyjno-sportowych poprzez: dostawę i montaż grilla betonowego, adaptację miejsca przy ognisku wraz z ławkami, utwardzenie nawierzchni pod boisko do koszykówki, rozplanowanie piasku na boisku do siatkówki, osadzenie obrzeży betonowych oraz wymianę słupków.</t>
  </si>
  <si>
    <t>Utwardzenie drogi płytami drogowymi na część drogi, tzw. "obwodnicy Janowa".</t>
  </si>
  <si>
    <t>Zamontowanie barier na zakręcie przy dawnej gospodzie przy ul. Kwidzyńskiej</t>
  </si>
  <si>
    <t>Montaż oświetlenia na placu zabaw wg sporządzonego projektu, dz. 539/12</t>
  </si>
  <si>
    <t>Zakup i montaż zjazdu linowego na plac zabaw w Liczu, dz. 276/13</t>
  </si>
  <si>
    <t>Zakup ławostołu na plac zabaw dz. 539/12</t>
  </si>
  <si>
    <t>Projekt i zakup lampy oświetleniowej na terenie rekreacyjno-sportowym</t>
  </si>
  <si>
    <t>Razem</t>
  </si>
  <si>
    <t>Utwadzenie działki drogowej przy świetlicy</t>
  </si>
  <si>
    <t>Wymiana nawierzchni drogi gminnej 
(w kierunku nieruchomości Grabówko 1) 
z płyt betonowych na płyty typu jumbo (rodzaj nawierzchni do decyzji UG).</t>
  </si>
  <si>
    <t>Zagospodarowanie terenu rekreacyjno sportowego w zjazd linowy, karuzelę 
i ławostół - projekt i wykonanie</t>
  </si>
  <si>
    <t>Zagospodarowanie terenu obok szkoły 
w betonowy stół do tenisa stołowego</t>
  </si>
  <si>
    <t>Organizacja integracji dzieci (Dzień Dziecka)</t>
  </si>
  <si>
    <t>Oświetlenie ciągu pieszo-rowerowego 
w Rozpędzinach</t>
  </si>
  <si>
    <t>Zagospodarowanie przestrzeni publicznej dla celów rekreacyjno-sportowych na działce 
nr 73/76 poprzez: utwardzenie miejsca gry 
w kosza, zainstalowanie kosza, motaż ławek. Projekt i wykonanie</t>
  </si>
  <si>
    <t>Zakup głośnika na świetlicę wiejską przy 
ul. Osiedlowej</t>
  </si>
  <si>
    <t>Remont budynku świetlicy wg projektu 
wg dokumentacji</t>
  </si>
  <si>
    <t>Ułożenie płyt jombo na drodze gminnej 
dz. Nr 168</t>
  </si>
  <si>
    <t>Zaprojektowanie oświetlenia na działkach nr 43, 254/5 i 41/1 w kierunku Zielonej Szkoły 
i boiska oraz częściowa realizacja</t>
  </si>
  <si>
    <t>Spotkanie kulturalno-sporotwe dla mieszkańców Pawlic</t>
  </si>
  <si>
    <t>Pojekt zagospodarowania terenu rekreacyjno-sportowego przy stawie</t>
  </si>
  <si>
    <t xml:space="preserve">Spotkanie kulturalno-sportowe dla mieszkańców Marezy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</si>
  <si>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25 czerwca 2021 r.</t>
    </r>
  </si>
  <si>
    <t>Zagospodarowanie przestrzeni publicznej dla celów rekreacyjno-sportowych poprzez pokrycie dachu altany oraz wykonanie zabudowy altany</t>
  </si>
  <si>
    <t>Adaptacja budynku po OSP na cele kulturalne - projekt i wykonanie</t>
  </si>
  <si>
    <t>Wykonanie dalszj części ogrodzenia placu zabaw</t>
  </si>
  <si>
    <t>Zał. Nr 7</t>
  </si>
  <si>
    <t>Zagospodarowanie przestrzeni publiczej poprzez: budowa wiaty, blachodachówka, utwardzenie nawierzchni pod wiatą i podłączenie do istniejącego chodnika</t>
  </si>
  <si>
    <t>do Uchwały nr  XXIX/189/21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</si>
</sst>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3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abSelected="1" workbookViewId="0">
      <selection activeCell="M7" sqref="M7"/>
    </sheetView>
  </sheetViews>
  <sheetFormatPr defaultRowHeight="15" x14ac:dyDescent="0.25"/>
  <cols>
    <col min="1" max="1" width="5.140625" customWidth="1"/>
    <col min="2" max="2" width="10.85546875" customWidth="1"/>
    <col min="4" max="4" width="29" customWidth="1"/>
    <col min="8" max="8" width="13" customWidth="1"/>
    <col min="9" max="9" width="11.5703125" customWidth="1"/>
    <col min="10" max="10" width="11.7109375" customWidth="1"/>
    <col min="11" max="11" width="13.285156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80" t="s">
        <v>118</v>
      </c>
      <c r="I1" s="80"/>
      <c r="J1" s="80"/>
      <c r="K1" s="5"/>
    </row>
    <row r="2" spans="1:11" x14ac:dyDescent="0.25">
      <c r="A2" s="1"/>
      <c r="B2" s="2"/>
      <c r="C2" s="3"/>
      <c r="D2" s="3"/>
      <c r="E2" s="4"/>
      <c r="F2" s="4"/>
      <c r="G2" s="4"/>
      <c r="H2" s="173" t="s">
        <v>120</v>
      </c>
      <c r="I2" s="173"/>
      <c r="J2" s="173"/>
      <c r="K2" s="5"/>
    </row>
    <row r="3" spans="1:11" ht="14.45" x14ac:dyDescent="0.3">
      <c r="A3" s="1"/>
      <c r="B3" s="2"/>
      <c r="C3" s="3"/>
      <c r="D3" s="3"/>
      <c r="E3" s="4"/>
      <c r="F3" s="4"/>
      <c r="G3" s="4"/>
      <c r="H3" s="173" t="s">
        <v>0</v>
      </c>
      <c r="I3" s="173"/>
      <c r="J3" s="173"/>
      <c r="K3" s="5"/>
    </row>
    <row r="4" spans="1:11" x14ac:dyDescent="0.25">
      <c r="A4" s="6"/>
      <c r="B4" s="7" t="s">
        <v>54</v>
      </c>
      <c r="C4" s="7"/>
      <c r="D4" s="7"/>
      <c r="E4" s="4"/>
      <c r="F4" s="4"/>
      <c r="G4" s="4"/>
      <c r="H4" s="173" t="s">
        <v>114</v>
      </c>
      <c r="I4" s="173"/>
      <c r="J4" s="173"/>
      <c r="K4" s="5"/>
    </row>
    <row r="5" spans="1:11" ht="14.45" x14ac:dyDescent="0.3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ht="14.45" x14ac:dyDescent="0.3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174" t="s">
        <v>3</v>
      </c>
      <c r="D7" s="175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4.75" customHeight="1" x14ac:dyDescent="0.25">
      <c r="A8" s="126">
        <v>1</v>
      </c>
      <c r="B8" s="119" t="s">
        <v>11</v>
      </c>
      <c r="C8" s="106" t="s">
        <v>84</v>
      </c>
      <c r="D8" s="107"/>
      <c r="E8" s="30">
        <v>600</v>
      </c>
      <c r="F8" s="30">
        <v>60015</v>
      </c>
      <c r="G8" s="30">
        <v>4300</v>
      </c>
      <c r="H8" s="31">
        <v>9000</v>
      </c>
      <c r="I8" s="31"/>
      <c r="J8" s="32">
        <v>9000</v>
      </c>
      <c r="K8" s="159"/>
    </row>
    <row r="9" spans="1:11" ht="21" customHeight="1" x14ac:dyDescent="0.25">
      <c r="A9" s="127"/>
      <c r="B9" s="120"/>
      <c r="C9" s="123" t="s">
        <v>85</v>
      </c>
      <c r="D9" s="124"/>
      <c r="E9" s="30">
        <v>600</v>
      </c>
      <c r="F9" s="30">
        <v>60015</v>
      </c>
      <c r="G9" s="30">
        <v>6050</v>
      </c>
      <c r="H9" s="31">
        <v>17012.11</v>
      </c>
      <c r="I9" s="28">
        <v>17012.11</v>
      </c>
      <c r="J9" s="32">
        <v>17013</v>
      </c>
      <c r="K9" s="105"/>
    </row>
    <row r="10" spans="1:11" ht="21" customHeight="1" x14ac:dyDescent="0.25">
      <c r="A10" s="127"/>
      <c r="B10" s="120"/>
      <c r="C10" s="106" t="s">
        <v>83</v>
      </c>
      <c r="D10" s="107"/>
      <c r="E10" s="30">
        <v>750</v>
      </c>
      <c r="F10" s="30">
        <v>75075</v>
      </c>
      <c r="G10" s="30">
        <v>4300</v>
      </c>
      <c r="H10" s="31">
        <v>1369.06</v>
      </c>
      <c r="I10" s="28"/>
      <c r="J10" s="32">
        <v>1370</v>
      </c>
      <c r="K10" s="105"/>
    </row>
    <row r="11" spans="1:11" x14ac:dyDescent="0.25">
      <c r="A11" s="128"/>
      <c r="B11" s="33" t="s">
        <v>12</v>
      </c>
      <c r="C11" s="176">
        <f>SUM(H8:H10)</f>
        <v>27381.170000000002</v>
      </c>
      <c r="D11" s="176"/>
      <c r="E11" s="176"/>
      <c r="F11" s="176"/>
      <c r="G11" s="176"/>
      <c r="H11" s="176"/>
      <c r="I11" s="34">
        <f>SUM(I8:I10)</f>
        <v>17012.11</v>
      </c>
      <c r="J11" s="24">
        <f>J8+J9+J10</f>
        <v>27383</v>
      </c>
      <c r="K11" s="21">
        <v>27381.17</v>
      </c>
    </row>
    <row r="12" spans="1:11" x14ac:dyDescent="0.25">
      <c r="A12" s="126">
        <v>2</v>
      </c>
      <c r="B12" s="119" t="s">
        <v>13</v>
      </c>
      <c r="C12" s="136" t="s">
        <v>59</v>
      </c>
      <c r="D12" s="137"/>
      <c r="E12" s="133">
        <v>900</v>
      </c>
      <c r="F12" s="133">
        <v>90015</v>
      </c>
      <c r="G12" s="133">
        <v>6050</v>
      </c>
      <c r="H12" s="169">
        <v>21306.73</v>
      </c>
      <c r="I12" s="143">
        <v>21306.73</v>
      </c>
      <c r="J12" s="150">
        <v>21306.73</v>
      </c>
      <c r="K12" s="159"/>
    </row>
    <row r="13" spans="1:11" x14ac:dyDescent="0.25">
      <c r="A13" s="127"/>
      <c r="B13" s="120"/>
      <c r="C13" s="138"/>
      <c r="D13" s="139"/>
      <c r="E13" s="142"/>
      <c r="F13" s="142"/>
      <c r="G13" s="142"/>
      <c r="H13" s="170"/>
      <c r="I13" s="172"/>
      <c r="J13" s="165"/>
      <c r="K13" s="105"/>
    </row>
    <row r="14" spans="1:11" ht="6" customHeight="1" x14ac:dyDescent="0.25">
      <c r="A14" s="127"/>
      <c r="B14" s="120"/>
      <c r="C14" s="138"/>
      <c r="D14" s="139"/>
      <c r="E14" s="142"/>
      <c r="F14" s="142"/>
      <c r="G14" s="142"/>
      <c r="H14" s="170"/>
      <c r="I14" s="172"/>
      <c r="J14" s="165"/>
      <c r="K14" s="105"/>
    </row>
    <row r="15" spans="1:11" ht="4.9000000000000004" hidden="1" customHeight="1" x14ac:dyDescent="0.3">
      <c r="A15" s="127"/>
      <c r="B15" s="120"/>
      <c r="C15" s="138"/>
      <c r="D15" s="139"/>
      <c r="E15" s="142"/>
      <c r="F15" s="142"/>
      <c r="G15" s="142"/>
      <c r="H15" s="170"/>
      <c r="I15" s="172"/>
      <c r="J15" s="165"/>
      <c r="K15" s="105"/>
    </row>
    <row r="16" spans="1:11" ht="14.45" hidden="1" x14ac:dyDescent="0.3">
      <c r="A16" s="127"/>
      <c r="B16" s="120"/>
      <c r="C16" s="140"/>
      <c r="D16" s="141"/>
      <c r="E16" s="134"/>
      <c r="F16" s="134"/>
      <c r="G16" s="134"/>
      <c r="H16" s="171"/>
      <c r="I16" s="144"/>
      <c r="J16" s="151"/>
      <c r="K16" s="105"/>
    </row>
    <row r="17" spans="1:11" ht="52.9" customHeight="1" x14ac:dyDescent="0.25">
      <c r="A17" s="127"/>
      <c r="B17" s="120"/>
      <c r="C17" s="106" t="s">
        <v>110</v>
      </c>
      <c r="D17" s="107"/>
      <c r="E17" s="30">
        <v>900</v>
      </c>
      <c r="F17" s="30">
        <v>90015</v>
      </c>
      <c r="G17" s="30">
        <v>4300</v>
      </c>
      <c r="H17" s="35">
        <v>7000</v>
      </c>
      <c r="I17" s="31"/>
      <c r="J17" s="32">
        <v>7000</v>
      </c>
      <c r="K17" s="105"/>
    </row>
    <row r="18" spans="1:11" ht="27.6" customHeight="1" x14ac:dyDescent="0.25">
      <c r="A18" s="127"/>
      <c r="B18" s="120"/>
      <c r="C18" s="136" t="s">
        <v>14</v>
      </c>
      <c r="D18" s="137"/>
      <c r="E18" s="36">
        <v>750</v>
      </c>
      <c r="F18" s="36">
        <v>75075</v>
      </c>
      <c r="G18" s="30">
        <v>4210</v>
      </c>
      <c r="H18" s="35">
        <v>1489</v>
      </c>
      <c r="I18" s="31"/>
      <c r="J18" s="32">
        <v>1489</v>
      </c>
      <c r="K18" s="105"/>
    </row>
    <row r="19" spans="1:11" x14ac:dyDescent="0.25">
      <c r="A19" s="128"/>
      <c r="B19" s="33" t="s">
        <v>12</v>
      </c>
      <c r="C19" s="176">
        <f>SUM(H12:H18)</f>
        <v>29795.73</v>
      </c>
      <c r="D19" s="176"/>
      <c r="E19" s="176"/>
      <c r="F19" s="176"/>
      <c r="G19" s="176"/>
      <c r="H19" s="176"/>
      <c r="I19" s="34">
        <f>SUM(I12:I18)</f>
        <v>21306.73</v>
      </c>
      <c r="J19" s="24">
        <f>J12+J17+J18</f>
        <v>29795.73</v>
      </c>
      <c r="K19" s="21">
        <v>29795.73</v>
      </c>
    </row>
    <row r="20" spans="1:11" x14ac:dyDescent="0.25">
      <c r="A20" s="126">
        <v>3</v>
      </c>
      <c r="B20" s="119" t="s">
        <v>15</v>
      </c>
      <c r="C20" s="108" t="s">
        <v>64</v>
      </c>
      <c r="D20" s="109"/>
      <c r="E20" s="133">
        <v>700</v>
      </c>
      <c r="F20" s="133">
        <v>70005</v>
      </c>
      <c r="G20" s="133">
        <v>6050</v>
      </c>
      <c r="H20" s="143">
        <v>19944.310000000001</v>
      </c>
      <c r="I20" s="143">
        <v>19944.310000000001</v>
      </c>
      <c r="J20" s="150">
        <v>19945</v>
      </c>
      <c r="K20" s="159"/>
    </row>
    <row r="21" spans="1:11" ht="21" customHeight="1" x14ac:dyDescent="0.25">
      <c r="A21" s="127"/>
      <c r="B21" s="120"/>
      <c r="C21" s="110"/>
      <c r="D21" s="111"/>
      <c r="E21" s="134"/>
      <c r="F21" s="134"/>
      <c r="G21" s="134"/>
      <c r="H21" s="144"/>
      <c r="I21" s="144"/>
      <c r="J21" s="151"/>
      <c r="K21" s="160"/>
    </row>
    <row r="22" spans="1:11" x14ac:dyDescent="0.25">
      <c r="A22" s="128"/>
      <c r="B22" s="33" t="s">
        <v>12</v>
      </c>
      <c r="C22" s="166">
        <f>SUM(H20:H21)</f>
        <v>19944.310000000001</v>
      </c>
      <c r="D22" s="167"/>
      <c r="E22" s="167"/>
      <c r="F22" s="167"/>
      <c r="G22" s="167"/>
      <c r="H22" s="168"/>
      <c r="I22" s="34">
        <f>SUM(I20:I21)</f>
        <v>19944.310000000001</v>
      </c>
      <c r="J22" s="24">
        <f>J20</f>
        <v>19945</v>
      </c>
      <c r="K22" s="21">
        <v>19944.310000000001</v>
      </c>
    </row>
    <row r="23" spans="1:11" ht="34.9" customHeight="1" x14ac:dyDescent="0.25">
      <c r="A23" s="129">
        <v>4</v>
      </c>
      <c r="B23" s="103" t="s">
        <v>16</v>
      </c>
      <c r="C23" s="135" t="s">
        <v>73</v>
      </c>
      <c r="D23" s="135"/>
      <c r="E23" s="74">
        <v>900</v>
      </c>
      <c r="F23" s="74">
        <v>90015</v>
      </c>
      <c r="G23" s="74">
        <v>6050</v>
      </c>
      <c r="H23" s="75">
        <v>20048.3</v>
      </c>
      <c r="I23" s="75">
        <v>20048.3</v>
      </c>
      <c r="J23" s="77">
        <v>20049</v>
      </c>
      <c r="K23" s="159"/>
    </row>
    <row r="24" spans="1:11" ht="27.6" customHeight="1" x14ac:dyDescent="0.25">
      <c r="A24" s="130"/>
      <c r="B24" s="103"/>
      <c r="C24" s="136" t="s">
        <v>17</v>
      </c>
      <c r="D24" s="137"/>
      <c r="E24" s="73">
        <v>750</v>
      </c>
      <c r="F24" s="73">
        <v>75075</v>
      </c>
      <c r="G24" s="74">
        <v>4300</v>
      </c>
      <c r="H24" s="75">
        <v>1055</v>
      </c>
      <c r="I24" s="75"/>
      <c r="J24" s="77">
        <v>1055</v>
      </c>
      <c r="K24" s="105"/>
    </row>
    <row r="25" spans="1:11" x14ac:dyDescent="0.25">
      <c r="A25" s="131"/>
      <c r="B25" s="39" t="s">
        <v>12</v>
      </c>
      <c r="C25" s="116">
        <f>SUM(H23:H24)</f>
        <v>21103.3</v>
      </c>
      <c r="D25" s="117"/>
      <c r="E25" s="117"/>
      <c r="F25" s="117"/>
      <c r="G25" s="117"/>
      <c r="H25" s="118"/>
      <c r="I25" s="78">
        <f>SUM(I23:I24)</f>
        <v>20048.3</v>
      </c>
      <c r="J25" s="24">
        <f>J24+J23</f>
        <v>21104</v>
      </c>
      <c r="K25" s="81">
        <v>21103.3</v>
      </c>
    </row>
    <row r="26" spans="1:11" ht="62.25" customHeight="1" x14ac:dyDescent="0.25">
      <c r="A26" s="129">
        <v>5</v>
      </c>
      <c r="B26" s="79" t="s">
        <v>18</v>
      </c>
      <c r="C26" s="154" t="s">
        <v>119</v>
      </c>
      <c r="D26" s="155"/>
      <c r="E26" s="41">
        <v>926</v>
      </c>
      <c r="F26" s="41">
        <v>92695</v>
      </c>
      <c r="G26" s="41">
        <v>6050</v>
      </c>
      <c r="H26" s="75">
        <v>20475.509999999998</v>
      </c>
      <c r="I26" s="76">
        <v>20475.509999999998</v>
      </c>
      <c r="J26" s="77">
        <v>20475.509999999998</v>
      </c>
      <c r="K26" s="76"/>
    </row>
    <row r="27" spans="1:11" ht="16.149999999999999" customHeight="1" x14ac:dyDescent="0.25">
      <c r="A27" s="131"/>
      <c r="B27" s="39" t="s">
        <v>12</v>
      </c>
      <c r="C27" s="156">
        <f>SUM(H26:H26)</f>
        <v>20475.509999999998</v>
      </c>
      <c r="D27" s="157"/>
      <c r="E27" s="157"/>
      <c r="F27" s="157"/>
      <c r="G27" s="157"/>
      <c r="H27" s="158"/>
      <c r="I27" s="81">
        <f>SUM(I26:I26)</f>
        <v>20475.509999999998</v>
      </c>
      <c r="J27" s="24">
        <f>J26</f>
        <v>20475.509999999998</v>
      </c>
      <c r="K27" s="81">
        <v>20475.509999999998</v>
      </c>
    </row>
    <row r="28" spans="1:11" ht="41.25" customHeight="1" x14ac:dyDescent="0.25">
      <c r="A28" s="102">
        <v>6</v>
      </c>
      <c r="B28" s="132" t="s">
        <v>19</v>
      </c>
      <c r="C28" s="106" t="s">
        <v>56</v>
      </c>
      <c r="D28" s="107"/>
      <c r="E28" s="37">
        <v>600</v>
      </c>
      <c r="F28" s="37">
        <v>60017</v>
      </c>
      <c r="G28" s="37">
        <v>6050</v>
      </c>
      <c r="H28" s="22">
        <v>18075.439999999999</v>
      </c>
      <c r="I28" s="22">
        <v>18075.439999999999</v>
      </c>
      <c r="J28" s="32">
        <v>18076</v>
      </c>
      <c r="K28" s="105"/>
    </row>
    <row r="29" spans="1:11" ht="43.5" customHeight="1" x14ac:dyDescent="0.25">
      <c r="A29" s="102"/>
      <c r="B29" s="132"/>
      <c r="C29" s="123" t="s">
        <v>20</v>
      </c>
      <c r="D29" s="124"/>
      <c r="E29" s="95">
        <v>750</v>
      </c>
      <c r="F29" s="95">
        <v>75075</v>
      </c>
      <c r="G29" s="95">
        <v>4300</v>
      </c>
      <c r="H29" s="97">
        <v>900</v>
      </c>
      <c r="I29" s="97"/>
      <c r="J29" s="98">
        <v>900</v>
      </c>
      <c r="K29" s="105"/>
    </row>
    <row r="30" spans="1:11" x14ac:dyDescent="0.25">
      <c r="A30" s="102"/>
      <c r="B30" s="132"/>
      <c r="C30" s="108" t="s">
        <v>20</v>
      </c>
      <c r="D30" s="109"/>
      <c r="E30" s="112">
        <v>750</v>
      </c>
      <c r="F30" s="112">
        <v>75075</v>
      </c>
      <c r="G30" s="133">
        <v>4210</v>
      </c>
      <c r="H30" s="143">
        <v>51.33</v>
      </c>
      <c r="I30" s="145"/>
      <c r="J30" s="150">
        <v>52</v>
      </c>
      <c r="K30" s="105"/>
    </row>
    <row r="31" spans="1:11" ht="23.25" customHeight="1" x14ac:dyDescent="0.25">
      <c r="A31" s="102"/>
      <c r="B31" s="132"/>
      <c r="C31" s="110"/>
      <c r="D31" s="111"/>
      <c r="E31" s="113"/>
      <c r="F31" s="113"/>
      <c r="G31" s="134"/>
      <c r="H31" s="144"/>
      <c r="I31" s="146"/>
      <c r="J31" s="151"/>
      <c r="K31" s="105"/>
    </row>
    <row r="32" spans="1:11" x14ac:dyDescent="0.25">
      <c r="A32" s="102"/>
      <c r="B32" s="39" t="s">
        <v>12</v>
      </c>
      <c r="C32" s="147">
        <f>SUM(H28:H31)</f>
        <v>19026.77</v>
      </c>
      <c r="D32" s="148"/>
      <c r="E32" s="148"/>
      <c r="F32" s="148"/>
      <c r="G32" s="148"/>
      <c r="H32" s="149"/>
      <c r="I32" s="40">
        <f>SUM(I28:I28)</f>
        <v>18075.439999999999</v>
      </c>
      <c r="J32" s="24">
        <f>J28+J30+J29</f>
        <v>19028</v>
      </c>
      <c r="K32" s="21">
        <v>19026.77</v>
      </c>
    </row>
    <row r="33" spans="1:11" ht="44.25" customHeight="1" x14ac:dyDescent="0.25">
      <c r="A33" s="102">
        <v>7</v>
      </c>
      <c r="B33" s="119" t="s">
        <v>21</v>
      </c>
      <c r="C33" s="121" t="s">
        <v>89</v>
      </c>
      <c r="D33" s="122"/>
      <c r="E33" s="37">
        <v>921</v>
      </c>
      <c r="F33" s="37">
        <v>92195</v>
      </c>
      <c r="G33" s="37">
        <v>4210</v>
      </c>
      <c r="H33" s="22">
        <v>1500</v>
      </c>
      <c r="I33" s="22"/>
      <c r="J33" s="32">
        <v>1500</v>
      </c>
      <c r="K33" s="159"/>
    </row>
    <row r="34" spans="1:11" ht="39" customHeight="1" x14ac:dyDescent="0.25">
      <c r="A34" s="102"/>
      <c r="B34" s="120"/>
      <c r="C34" s="121" t="s">
        <v>91</v>
      </c>
      <c r="D34" s="122"/>
      <c r="E34" s="37">
        <v>926</v>
      </c>
      <c r="F34" s="37">
        <v>92695</v>
      </c>
      <c r="G34" s="37">
        <v>4270</v>
      </c>
      <c r="H34" s="22">
        <v>3000</v>
      </c>
      <c r="I34" s="22"/>
      <c r="J34" s="32">
        <v>3000</v>
      </c>
      <c r="K34" s="105"/>
    </row>
    <row r="35" spans="1:11" ht="34.5" customHeight="1" x14ac:dyDescent="0.25">
      <c r="A35" s="102"/>
      <c r="B35" s="120"/>
      <c r="C35" s="121" t="s">
        <v>22</v>
      </c>
      <c r="D35" s="122"/>
      <c r="E35" s="37">
        <v>750</v>
      </c>
      <c r="F35" s="37">
        <v>75412</v>
      </c>
      <c r="G35" s="37">
        <v>4210</v>
      </c>
      <c r="H35" s="22">
        <v>3000</v>
      </c>
      <c r="I35" s="22"/>
      <c r="J35" s="32">
        <v>3000</v>
      </c>
      <c r="K35" s="105"/>
    </row>
    <row r="36" spans="1:11" ht="43.5" customHeight="1" x14ac:dyDescent="0.25">
      <c r="A36" s="102"/>
      <c r="B36" s="120"/>
      <c r="C36" s="123" t="s">
        <v>88</v>
      </c>
      <c r="D36" s="124"/>
      <c r="E36" s="37">
        <v>700</v>
      </c>
      <c r="F36" s="37">
        <v>70005</v>
      </c>
      <c r="G36" s="37">
        <v>4300</v>
      </c>
      <c r="H36" s="22">
        <v>1000</v>
      </c>
      <c r="I36" s="22"/>
      <c r="J36" s="32">
        <v>1000</v>
      </c>
      <c r="K36" s="105"/>
    </row>
    <row r="37" spans="1:11" ht="33.75" customHeight="1" x14ac:dyDescent="0.25">
      <c r="A37" s="102"/>
      <c r="B37" s="120"/>
      <c r="C37" s="123" t="s">
        <v>90</v>
      </c>
      <c r="D37" s="124"/>
      <c r="E37" s="37">
        <v>926</v>
      </c>
      <c r="F37" s="37">
        <v>92695</v>
      </c>
      <c r="G37" s="37">
        <v>4210</v>
      </c>
      <c r="H37" s="22">
        <v>3000</v>
      </c>
      <c r="I37" s="22"/>
      <c r="J37" s="32">
        <v>3000</v>
      </c>
      <c r="K37" s="105"/>
    </row>
    <row r="38" spans="1:11" ht="39" customHeight="1" x14ac:dyDescent="0.25">
      <c r="A38" s="102"/>
      <c r="B38" s="120"/>
      <c r="C38" s="123" t="s">
        <v>87</v>
      </c>
      <c r="D38" s="124"/>
      <c r="E38" s="37">
        <v>926</v>
      </c>
      <c r="F38" s="37">
        <v>92695</v>
      </c>
      <c r="G38" s="37">
        <v>4300</v>
      </c>
      <c r="H38" s="22">
        <v>9086.2099999999991</v>
      </c>
      <c r="I38" s="22"/>
      <c r="J38" s="32">
        <v>9087</v>
      </c>
      <c r="K38" s="105"/>
    </row>
    <row r="39" spans="1:11" ht="28.5" customHeight="1" x14ac:dyDescent="0.25">
      <c r="A39" s="102"/>
      <c r="B39" s="120"/>
      <c r="C39" s="108" t="s">
        <v>86</v>
      </c>
      <c r="D39" s="109"/>
      <c r="E39" s="37">
        <v>750</v>
      </c>
      <c r="F39" s="37">
        <v>75075</v>
      </c>
      <c r="G39" s="37">
        <v>4300</v>
      </c>
      <c r="H39" s="22">
        <v>1000</v>
      </c>
      <c r="I39" s="22"/>
      <c r="J39" s="32">
        <v>1000</v>
      </c>
      <c r="K39" s="105"/>
    </row>
    <row r="40" spans="1:11" x14ac:dyDescent="0.25">
      <c r="A40" s="102"/>
      <c r="B40" s="39" t="s">
        <v>12</v>
      </c>
      <c r="C40" s="116">
        <f>SUM(H33:H39)</f>
        <v>21586.21</v>
      </c>
      <c r="D40" s="161"/>
      <c r="E40" s="161"/>
      <c r="F40" s="161"/>
      <c r="G40" s="161"/>
      <c r="H40" s="162"/>
      <c r="I40" s="21">
        <f>SUM(I33:I38)</f>
        <v>0</v>
      </c>
      <c r="J40" s="24">
        <f>J33+J34+J35+J36+J37+J38+J39</f>
        <v>21587</v>
      </c>
      <c r="K40" s="21">
        <v>21586.21</v>
      </c>
    </row>
    <row r="41" spans="1:11" x14ac:dyDescent="0.25">
      <c r="A41" s="102">
        <v>8</v>
      </c>
      <c r="B41" s="163" t="s">
        <v>23</v>
      </c>
      <c r="C41" s="135" t="s">
        <v>92</v>
      </c>
      <c r="D41" s="135"/>
      <c r="E41" s="114">
        <v>926</v>
      </c>
      <c r="F41" s="114">
        <v>92695</v>
      </c>
      <c r="G41" s="114">
        <v>6050</v>
      </c>
      <c r="H41" s="115">
        <v>25388.42</v>
      </c>
      <c r="I41" s="115">
        <v>25388.42</v>
      </c>
      <c r="J41" s="152">
        <v>25389</v>
      </c>
      <c r="K41" s="159"/>
    </row>
    <row r="42" spans="1:11" x14ac:dyDescent="0.25">
      <c r="A42" s="102"/>
      <c r="B42" s="132"/>
      <c r="C42" s="135"/>
      <c r="D42" s="135"/>
      <c r="E42" s="114"/>
      <c r="F42" s="114"/>
      <c r="G42" s="114"/>
      <c r="H42" s="115"/>
      <c r="I42" s="115"/>
      <c r="J42" s="152"/>
      <c r="K42" s="105"/>
    </row>
    <row r="43" spans="1:11" x14ac:dyDescent="0.25">
      <c r="A43" s="102"/>
      <c r="B43" s="132"/>
      <c r="C43" s="135"/>
      <c r="D43" s="135"/>
      <c r="E43" s="114"/>
      <c r="F43" s="114"/>
      <c r="G43" s="114"/>
      <c r="H43" s="115"/>
      <c r="I43" s="115"/>
      <c r="J43" s="152"/>
      <c r="K43" s="105"/>
    </row>
    <row r="44" spans="1:11" x14ac:dyDescent="0.25">
      <c r="A44" s="102"/>
      <c r="B44" s="132"/>
      <c r="C44" s="135"/>
      <c r="D44" s="135"/>
      <c r="E44" s="114"/>
      <c r="F44" s="114"/>
      <c r="G44" s="114"/>
      <c r="H44" s="115"/>
      <c r="I44" s="115"/>
      <c r="J44" s="152"/>
      <c r="K44" s="105"/>
    </row>
    <row r="45" spans="1:11" ht="60.75" customHeight="1" x14ac:dyDescent="0.25">
      <c r="A45" s="102"/>
      <c r="B45" s="132"/>
      <c r="C45" s="135"/>
      <c r="D45" s="135"/>
      <c r="E45" s="114"/>
      <c r="F45" s="114"/>
      <c r="G45" s="114"/>
      <c r="H45" s="115"/>
      <c r="I45" s="115"/>
      <c r="J45" s="152"/>
      <c r="K45" s="105"/>
    </row>
    <row r="46" spans="1:11" ht="27.75" customHeight="1" x14ac:dyDescent="0.25">
      <c r="A46" s="102"/>
      <c r="B46" s="132"/>
      <c r="C46" s="110" t="s">
        <v>58</v>
      </c>
      <c r="D46" s="111"/>
      <c r="E46" s="74">
        <v>750</v>
      </c>
      <c r="F46" s="74">
        <v>75075</v>
      </c>
      <c r="G46" s="74">
        <v>4210</v>
      </c>
      <c r="H46" s="75">
        <v>1441.49</v>
      </c>
      <c r="I46" s="75"/>
      <c r="J46" s="77">
        <v>1442</v>
      </c>
      <c r="K46" s="105"/>
    </row>
    <row r="47" spans="1:11" ht="29.25" customHeight="1" x14ac:dyDescent="0.25">
      <c r="A47" s="102"/>
      <c r="B47" s="164"/>
      <c r="C47" s="123" t="s">
        <v>22</v>
      </c>
      <c r="D47" s="124"/>
      <c r="E47" s="74">
        <v>754</v>
      </c>
      <c r="F47" s="74">
        <v>75412</v>
      </c>
      <c r="G47" s="74">
        <v>4210</v>
      </c>
      <c r="H47" s="75">
        <v>2000</v>
      </c>
      <c r="I47" s="75"/>
      <c r="J47" s="77">
        <v>2000</v>
      </c>
      <c r="K47" s="160"/>
    </row>
    <row r="48" spans="1:11" ht="21.75" customHeight="1" x14ac:dyDescent="0.25">
      <c r="A48" s="102"/>
      <c r="B48" s="39" t="s">
        <v>12</v>
      </c>
      <c r="C48" s="116">
        <f>SUM(H41:H47)</f>
        <v>28829.91</v>
      </c>
      <c r="D48" s="117"/>
      <c r="E48" s="117"/>
      <c r="F48" s="117"/>
      <c r="G48" s="117"/>
      <c r="H48" s="118"/>
      <c r="I48" s="81">
        <f>SUM(I41:I45)</f>
        <v>25388.42</v>
      </c>
      <c r="J48" s="24">
        <f>J41+J46+J47</f>
        <v>28831</v>
      </c>
      <c r="K48" s="81">
        <v>28829.91</v>
      </c>
    </row>
    <row r="49" spans="1:11" x14ac:dyDescent="0.25">
      <c r="A49" s="102">
        <v>9</v>
      </c>
      <c r="B49" s="103" t="s">
        <v>24</v>
      </c>
      <c r="C49" s="104" t="s">
        <v>101</v>
      </c>
      <c r="D49" s="104"/>
      <c r="E49" s="114">
        <v>600</v>
      </c>
      <c r="F49" s="114">
        <v>60016</v>
      </c>
      <c r="G49" s="114">
        <v>4270</v>
      </c>
      <c r="H49" s="125">
        <v>22367</v>
      </c>
      <c r="I49" s="125"/>
      <c r="J49" s="152">
        <v>22367</v>
      </c>
      <c r="K49" s="159"/>
    </row>
    <row r="50" spans="1:11" x14ac:dyDescent="0.25">
      <c r="A50" s="102"/>
      <c r="B50" s="103"/>
      <c r="C50" s="104"/>
      <c r="D50" s="104"/>
      <c r="E50" s="114"/>
      <c r="F50" s="114"/>
      <c r="G50" s="114"/>
      <c r="H50" s="125"/>
      <c r="I50" s="125"/>
      <c r="J50" s="152"/>
      <c r="K50" s="105"/>
    </row>
    <row r="51" spans="1:11" x14ac:dyDescent="0.25">
      <c r="A51" s="102"/>
      <c r="B51" s="103"/>
      <c r="C51" s="104"/>
      <c r="D51" s="104"/>
      <c r="E51" s="114"/>
      <c r="F51" s="114"/>
      <c r="G51" s="114"/>
      <c r="H51" s="125"/>
      <c r="I51" s="125"/>
      <c r="J51" s="152"/>
      <c r="K51" s="105"/>
    </row>
    <row r="52" spans="1:11" x14ac:dyDescent="0.25">
      <c r="A52" s="102"/>
      <c r="B52" s="103"/>
      <c r="C52" s="104"/>
      <c r="D52" s="104"/>
      <c r="E52" s="114"/>
      <c r="F52" s="114"/>
      <c r="G52" s="114"/>
      <c r="H52" s="125"/>
      <c r="I52" s="125"/>
      <c r="J52" s="152"/>
      <c r="K52" s="105"/>
    </row>
    <row r="53" spans="1:11" ht="13.5" customHeight="1" x14ac:dyDescent="0.25">
      <c r="A53" s="102"/>
      <c r="B53" s="103"/>
      <c r="C53" s="104"/>
      <c r="D53" s="104"/>
      <c r="E53" s="114"/>
      <c r="F53" s="114"/>
      <c r="G53" s="114"/>
      <c r="H53" s="125"/>
      <c r="I53" s="125"/>
      <c r="J53" s="152"/>
      <c r="K53" s="105"/>
    </row>
    <row r="54" spans="1:11" ht="57.75" customHeight="1" x14ac:dyDescent="0.25">
      <c r="A54" s="102"/>
      <c r="B54" s="103"/>
      <c r="C54" s="104" t="s">
        <v>25</v>
      </c>
      <c r="D54" s="104"/>
      <c r="E54" s="37">
        <v>750</v>
      </c>
      <c r="F54" s="37">
        <v>75075</v>
      </c>
      <c r="G54" s="37">
        <v>4300</v>
      </c>
      <c r="H54" s="42">
        <v>1150</v>
      </c>
      <c r="I54" s="42"/>
      <c r="J54" s="32">
        <v>1150</v>
      </c>
      <c r="K54" s="105"/>
    </row>
    <row r="55" spans="1:11" ht="19.5" customHeight="1" x14ac:dyDescent="0.25">
      <c r="A55" s="102"/>
      <c r="B55" s="39" t="s">
        <v>12</v>
      </c>
      <c r="C55" s="177">
        <f>SUM(H49:H54)</f>
        <v>23517</v>
      </c>
      <c r="D55" s="178"/>
      <c r="E55" s="178"/>
      <c r="F55" s="178"/>
      <c r="G55" s="178"/>
      <c r="H55" s="178"/>
      <c r="I55" s="72">
        <f>SUM(I49:I54)</f>
        <v>0</v>
      </c>
      <c r="J55" s="71">
        <f>J49+J54</f>
        <v>23517</v>
      </c>
      <c r="K55" s="72">
        <v>23517.86</v>
      </c>
    </row>
    <row r="56" spans="1:11" ht="45.75" customHeight="1" x14ac:dyDescent="0.25">
      <c r="A56" s="102">
        <v>10</v>
      </c>
      <c r="B56" s="103" t="s">
        <v>26</v>
      </c>
      <c r="C56" s="153" t="s">
        <v>109</v>
      </c>
      <c r="D56" s="153"/>
      <c r="E56" s="37">
        <v>600</v>
      </c>
      <c r="F56" s="37">
        <v>60016</v>
      </c>
      <c r="G56" s="37">
        <v>6050</v>
      </c>
      <c r="H56" s="31">
        <v>24865.23</v>
      </c>
      <c r="I56" s="22">
        <v>24865.23</v>
      </c>
      <c r="J56" s="32">
        <v>24865</v>
      </c>
      <c r="K56" s="179"/>
    </row>
    <row r="57" spans="1:11" ht="39" customHeight="1" x14ac:dyDescent="0.25">
      <c r="A57" s="102"/>
      <c r="B57" s="103"/>
      <c r="C57" s="181" t="s">
        <v>55</v>
      </c>
      <c r="D57" s="182"/>
      <c r="E57" s="99">
        <v>750</v>
      </c>
      <c r="F57" s="99">
        <v>75075</v>
      </c>
      <c r="G57" s="95">
        <v>430</v>
      </c>
      <c r="H57" s="101">
        <v>553.65</v>
      </c>
      <c r="I57" s="97"/>
      <c r="J57" s="98">
        <v>554</v>
      </c>
      <c r="K57" s="179"/>
    </row>
    <row r="58" spans="1:11" x14ac:dyDescent="0.25">
      <c r="A58" s="102"/>
      <c r="B58" s="103"/>
      <c r="C58" s="153" t="s">
        <v>55</v>
      </c>
      <c r="D58" s="153"/>
      <c r="E58" s="114">
        <v>750</v>
      </c>
      <c r="F58" s="114">
        <v>75075</v>
      </c>
      <c r="G58" s="133">
        <v>4210</v>
      </c>
      <c r="H58" s="145">
        <v>755</v>
      </c>
      <c r="I58" s="145"/>
      <c r="J58" s="150">
        <v>755</v>
      </c>
      <c r="K58" s="179"/>
    </row>
    <row r="59" spans="1:11" ht="29.25" customHeight="1" x14ac:dyDescent="0.25">
      <c r="A59" s="102"/>
      <c r="B59" s="103"/>
      <c r="C59" s="153"/>
      <c r="D59" s="153"/>
      <c r="E59" s="114"/>
      <c r="F59" s="114"/>
      <c r="G59" s="134"/>
      <c r="H59" s="146"/>
      <c r="I59" s="146"/>
      <c r="J59" s="151"/>
      <c r="K59" s="179"/>
    </row>
    <row r="60" spans="1:11" ht="19.5" customHeight="1" x14ac:dyDescent="0.25">
      <c r="A60" s="102"/>
      <c r="B60" s="39" t="s">
        <v>12</v>
      </c>
      <c r="C60" s="180">
        <f>SUM(H56:H59)</f>
        <v>26173.88</v>
      </c>
      <c r="D60" s="180"/>
      <c r="E60" s="180"/>
      <c r="F60" s="180"/>
      <c r="G60" s="180"/>
      <c r="H60" s="180"/>
      <c r="I60" s="21">
        <f>SUM(I56:I59)</f>
        <v>24865.23</v>
      </c>
      <c r="J60" s="24">
        <f>J56+J58+J57</f>
        <v>26174</v>
      </c>
      <c r="K60" s="21">
        <v>26173.88</v>
      </c>
    </row>
    <row r="61" spans="1:11" ht="20.25" customHeight="1" x14ac:dyDescent="0.25">
      <c r="A61" s="102">
        <v>11</v>
      </c>
      <c r="B61" s="163" t="s">
        <v>27</v>
      </c>
      <c r="C61" s="183" t="s">
        <v>65</v>
      </c>
      <c r="D61" s="183"/>
      <c r="E61" s="37">
        <v>921</v>
      </c>
      <c r="F61" s="37">
        <v>92195</v>
      </c>
      <c r="G61" s="37">
        <v>4210</v>
      </c>
      <c r="H61" s="22">
        <v>500</v>
      </c>
      <c r="I61" s="22"/>
      <c r="J61" s="32">
        <v>500</v>
      </c>
      <c r="K61" s="159"/>
    </row>
    <row r="62" spans="1:11" ht="19.5" customHeight="1" x14ac:dyDescent="0.25">
      <c r="A62" s="102"/>
      <c r="B62" s="132"/>
      <c r="C62" s="121" t="s">
        <v>28</v>
      </c>
      <c r="D62" s="122"/>
      <c r="E62" s="38">
        <v>754</v>
      </c>
      <c r="F62" s="38">
        <v>75412</v>
      </c>
      <c r="G62" s="37">
        <v>4210</v>
      </c>
      <c r="H62" s="44">
        <v>1000</v>
      </c>
      <c r="I62" s="22"/>
      <c r="J62" s="45">
        <v>1000</v>
      </c>
      <c r="K62" s="105"/>
    </row>
    <row r="63" spans="1:11" ht="34.5" customHeight="1" x14ac:dyDescent="0.25">
      <c r="A63" s="102"/>
      <c r="B63" s="132"/>
      <c r="C63" s="121" t="s">
        <v>93</v>
      </c>
      <c r="D63" s="122"/>
      <c r="E63" s="38">
        <v>600</v>
      </c>
      <c r="F63" s="38">
        <v>60017</v>
      </c>
      <c r="G63" s="37">
        <v>6050</v>
      </c>
      <c r="H63" s="44">
        <v>15690.86</v>
      </c>
      <c r="I63" s="22">
        <v>15690.86</v>
      </c>
      <c r="J63" s="45">
        <v>15691</v>
      </c>
      <c r="K63" s="105"/>
    </row>
    <row r="64" spans="1:11" ht="34.9" customHeight="1" x14ac:dyDescent="0.25">
      <c r="A64" s="102"/>
      <c r="B64" s="132"/>
      <c r="C64" s="121" t="s">
        <v>66</v>
      </c>
      <c r="D64" s="122"/>
      <c r="E64" s="38">
        <v>926</v>
      </c>
      <c r="F64" s="38">
        <v>92695</v>
      </c>
      <c r="G64" s="37">
        <v>4210</v>
      </c>
      <c r="H64" s="44">
        <v>2000</v>
      </c>
      <c r="I64" s="22"/>
      <c r="J64" s="45">
        <v>2000</v>
      </c>
      <c r="K64" s="105"/>
    </row>
    <row r="65" spans="1:11" ht="36.75" customHeight="1" x14ac:dyDescent="0.25">
      <c r="A65" s="102"/>
      <c r="B65" s="132"/>
      <c r="C65" s="136" t="s">
        <v>29</v>
      </c>
      <c r="D65" s="137"/>
      <c r="E65" s="38">
        <v>750</v>
      </c>
      <c r="F65" s="38">
        <v>75075</v>
      </c>
      <c r="G65" s="37">
        <v>4210</v>
      </c>
      <c r="H65" s="44">
        <v>1400</v>
      </c>
      <c r="I65" s="22"/>
      <c r="J65" s="45">
        <v>1400</v>
      </c>
      <c r="K65" s="105"/>
    </row>
    <row r="66" spans="1:11" ht="31.5" customHeight="1" x14ac:dyDescent="0.25">
      <c r="A66" s="102"/>
      <c r="B66" s="67"/>
      <c r="C66" s="136" t="s">
        <v>117</v>
      </c>
      <c r="D66" s="137"/>
      <c r="E66" s="66">
        <v>926</v>
      </c>
      <c r="F66" s="66">
        <v>92695</v>
      </c>
      <c r="G66" s="69">
        <v>4300</v>
      </c>
      <c r="H66" s="44">
        <v>9060</v>
      </c>
      <c r="I66" s="68"/>
      <c r="J66" s="45">
        <v>9060</v>
      </c>
      <c r="K66" s="65"/>
    </row>
    <row r="67" spans="1:11" x14ac:dyDescent="0.25">
      <c r="A67" s="102"/>
      <c r="B67" s="39" t="s">
        <v>12</v>
      </c>
      <c r="C67" s="116">
        <f>H61+H62+H63+H64+H65+H66</f>
        <v>29650.86</v>
      </c>
      <c r="D67" s="117"/>
      <c r="E67" s="117"/>
      <c r="F67" s="117"/>
      <c r="G67" s="117"/>
      <c r="H67" s="118"/>
      <c r="I67" s="40">
        <f>SUM(I61:I65)</f>
        <v>15690.86</v>
      </c>
      <c r="J67" s="24">
        <f>J61+J62+J63+J64+J65+J66</f>
        <v>29651</v>
      </c>
      <c r="K67" s="21">
        <v>29650.86</v>
      </c>
    </row>
    <row r="68" spans="1:11" ht="35.450000000000003" customHeight="1" x14ac:dyDescent="0.25">
      <c r="A68" s="126">
        <v>12</v>
      </c>
      <c r="B68" s="119" t="s">
        <v>30</v>
      </c>
      <c r="C68" s="181" t="s">
        <v>57</v>
      </c>
      <c r="D68" s="185"/>
      <c r="E68" s="41">
        <v>926</v>
      </c>
      <c r="F68" s="41">
        <v>92695</v>
      </c>
      <c r="G68" s="41">
        <v>4300</v>
      </c>
      <c r="H68" s="46">
        <v>6000</v>
      </c>
      <c r="I68" s="47"/>
      <c r="J68" s="48">
        <v>6000</v>
      </c>
      <c r="K68" s="21"/>
    </row>
    <row r="69" spans="1:11" ht="34.5" customHeight="1" x14ac:dyDescent="0.25">
      <c r="A69" s="127"/>
      <c r="B69" s="184"/>
      <c r="C69" s="106" t="s">
        <v>108</v>
      </c>
      <c r="D69" s="107"/>
      <c r="E69" s="37">
        <v>700</v>
      </c>
      <c r="F69" s="37">
        <v>70005</v>
      </c>
      <c r="G69" s="37">
        <v>4270</v>
      </c>
      <c r="H69" s="22">
        <v>18242.23</v>
      </c>
      <c r="I69" s="22"/>
      <c r="J69" s="32">
        <v>18243</v>
      </c>
      <c r="K69" s="29"/>
    </row>
    <row r="70" spans="1:11" ht="14.45" x14ac:dyDescent="0.3">
      <c r="A70" s="27"/>
      <c r="B70" s="39" t="s">
        <v>12</v>
      </c>
      <c r="C70" s="116">
        <f>SUM(H69+H68)</f>
        <v>24242.23</v>
      </c>
      <c r="D70" s="161"/>
      <c r="E70" s="161"/>
      <c r="F70" s="161"/>
      <c r="G70" s="161"/>
      <c r="H70" s="162"/>
      <c r="I70" s="21">
        <f>SUM(I69)</f>
        <v>0</v>
      </c>
      <c r="J70" s="24">
        <f>J69+J68</f>
        <v>24243</v>
      </c>
      <c r="K70" s="21">
        <v>24242.23</v>
      </c>
    </row>
    <row r="71" spans="1:11" x14ac:dyDescent="0.25">
      <c r="A71" s="102">
        <v>13</v>
      </c>
      <c r="B71" s="103" t="s">
        <v>31</v>
      </c>
      <c r="C71" s="104" t="s">
        <v>22</v>
      </c>
      <c r="D71" s="104"/>
      <c r="E71" s="37">
        <v>754</v>
      </c>
      <c r="F71" s="37">
        <v>75412</v>
      </c>
      <c r="G71" s="37">
        <v>4210</v>
      </c>
      <c r="H71" s="22">
        <v>2000</v>
      </c>
      <c r="I71" s="49"/>
      <c r="J71" s="32">
        <v>2000</v>
      </c>
      <c r="K71" s="159"/>
    </row>
    <row r="72" spans="1:11" ht="30" customHeight="1" x14ac:dyDescent="0.25">
      <c r="A72" s="102"/>
      <c r="B72" s="103"/>
      <c r="C72" s="123" t="s">
        <v>67</v>
      </c>
      <c r="D72" s="124"/>
      <c r="E72" s="37">
        <v>926</v>
      </c>
      <c r="F72" s="37">
        <v>92605</v>
      </c>
      <c r="G72" s="37">
        <v>6050</v>
      </c>
      <c r="H72" s="22">
        <v>10000</v>
      </c>
      <c r="I72" s="49">
        <v>10000</v>
      </c>
      <c r="J72" s="32">
        <v>10000</v>
      </c>
      <c r="K72" s="105"/>
    </row>
    <row r="73" spans="1:11" ht="38.450000000000003" customHeight="1" x14ac:dyDescent="0.25">
      <c r="A73" s="102"/>
      <c r="B73" s="103"/>
      <c r="C73" s="186" t="s">
        <v>94</v>
      </c>
      <c r="D73" s="186"/>
      <c r="E73" s="37">
        <v>600</v>
      </c>
      <c r="F73" s="37">
        <v>60016</v>
      </c>
      <c r="G73" s="37">
        <v>4300</v>
      </c>
      <c r="H73" s="22">
        <v>3500</v>
      </c>
      <c r="I73" s="49"/>
      <c r="J73" s="32">
        <v>3500</v>
      </c>
      <c r="K73" s="105"/>
    </row>
    <row r="74" spans="1:11" ht="51" customHeight="1" x14ac:dyDescent="0.25">
      <c r="A74" s="102"/>
      <c r="B74" s="103"/>
      <c r="C74" s="123" t="s">
        <v>102</v>
      </c>
      <c r="D74" s="124"/>
      <c r="E74" s="37">
        <v>926</v>
      </c>
      <c r="F74" s="37">
        <v>92695</v>
      </c>
      <c r="G74" s="37">
        <v>6050</v>
      </c>
      <c r="H74" s="22">
        <v>21103.63</v>
      </c>
      <c r="I74" s="49">
        <v>21103.63</v>
      </c>
      <c r="J74" s="32">
        <v>21103.63</v>
      </c>
      <c r="K74" s="105"/>
    </row>
    <row r="75" spans="1:11" ht="28.15" customHeight="1" x14ac:dyDescent="0.25">
      <c r="A75" s="102"/>
      <c r="B75" s="103"/>
      <c r="C75" s="123" t="s">
        <v>103</v>
      </c>
      <c r="D75" s="124"/>
      <c r="E75" s="38">
        <v>926</v>
      </c>
      <c r="F75" s="38">
        <v>92695</v>
      </c>
      <c r="G75" s="37">
        <v>4300</v>
      </c>
      <c r="H75" s="44">
        <v>5000</v>
      </c>
      <c r="I75" s="49"/>
      <c r="J75" s="45">
        <v>5000</v>
      </c>
      <c r="K75" s="105"/>
    </row>
    <row r="76" spans="1:11" ht="41.45" customHeight="1" x14ac:dyDescent="0.25">
      <c r="A76" s="102"/>
      <c r="B76" s="103"/>
      <c r="C76" s="108" t="s">
        <v>32</v>
      </c>
      <c r="D76" s="109"/>
      <c r="E76" s="38">
        <v>750</v>
      </c>
      <c r="F76" s="38">
        <v>75075</v>
      </c>
      <c r="G76" s="37">
        <v>4210</v>
      </c>
      <c r="H76" s="44">
        <v>2100</v>
      </c>
      <c r="I76" s="22"/>
      <c r="J76" s="45">
        <v>2100</v>
      </c>
      <c r="K76" s="105"/>
    </row>
    <row r="77" spans="1:11" x14ac:dyDescent="0.25">
      <c r="A77" s="102"/>
      <c r="B77" s="39" t="s">
        <v>12</v>
      </c>
      <c r="C77" s="116">
        <f>SUM(H71:H76)</f>
        <v>43703.630000000005</v>
      </c>
      <c r="D77" s="161"/>
      <c r="E77" s="161"/>
      <c r="F77" s="161"/>
      <c r="G77" s="161"/>
      <c r="H77" s="162"/>
      <c r="I77" s="40">
        <f>SUM(I71:I76)</f>
        <v>31103.63</v>
      </c>
      <c r="J77" s="24">
        <f>J71+J72+J73+J74+J75+J76</f>
        <v>43703.630000000005</v>
      </c>
      <c r="K77" s="21">
        <v>43703.63</v>
      </c>
    </row>
    <row r="78" spans="1:11" ht="21" customHeight="1" x14ac:dyDescent="0.25">
      <c r="A78" s="102">
        <v>14</v>
      </c>
      <c r="B78" s="119" t="s">
        <v>33</v>
      </c>
      <c r="C78" s="187" t="s">
        <v>22</v>
      </c>
      <c r="D78" s="188"/>
      <c r="E78" s="37">
        <v>754</v>
      </c>
      <c r="F78" s="37">
        <v>75412</v>
      </c>
      <c r="G78" s="37">
        <v>4210</v>
      </c>
      <c r="H78" s="22">
        <v>1000</v>
      </c>
      <c r="I78" s="22"/>
      <c r="J78" s="32">
        <v>1000</v>
      </c>
      <c r="K78" s="159"/>
    </row>
    <row r="79" spans="1:11" ht="60.6" customHeight="1" x14ac:dyDescent="0.25">
      <c r="A79" s="102"/>
      <c r="B79" s="120"/>
      <c r="C79" s="123" t="s">
        <v>71</v>
      </c>
      <c r="D79" s="124"/>
      <c r="E79" s="37">
        <v>926</v>
      </c>
      <c r="F79" s="37">
        <v>92695</v>
      </c>
      <c r="G79" s="37">
        <v>6050</v>
      </c>
      <c r="H79" s="22">
        <v>16395</v>
      </c>
      <c r="I79" s="22">
        <v>16395</v>
      </c>
      <c r="J79" s="32">
        <v>16395</v>
      </c>
      <c r="K79" s="105"/>
    </row>
    <row r="80" spans="1:11" ht="42.75" customHeight="1" x14ac:dyDescent="0.25">
      <c r="A80" s="102"/>
      <c r="B80" s="120"/>
      <c r="C80" s="123" t="s">
        <v>96</v>
      </c>
      <c r="D80" s="124"/>
      <c r="E80" s="37">
        <v>926</v>
      </c>
      <c r="F80" s="37">
        <v>92695</v>
      </c>
      <c r="G80" s="37">
        <v>6050</v>
      </c>
      <c r="H80" s="22">
        <v>15000</v>
      </c>
      <c r="I80" s="22">
        <v>15000</v>
      </c>
      <c r="J80" s="32">
        <v>15000</v>
      </c>
      <c r="K80" s="105"/>
    </row>
    <row r="81" spans="1:11" ht="69.75" customHeight="1" x14ac:dyDescent="0.25">
      <c r="A81" s="102"/>
      <c r="B81" s="120"/>
      <c r="C81" s="123" t="s">
        <v>70</v>
      </c>
      <c r="D81" s="124"/>
      <c r="E81" s="37">
        <v>926</v>
      </c>
      <c r="F81" s="37">
        <v>92695</v>
      </c>
      <c r="G81" s="37">
        <v>4300</v>
      </c>
      <c r="H81" s="22">
        <v>4000</v>
      </c>
      <c r="I81" s="22"/>
      <c r="J81" s="32">
        <v>4000</v>
      </c>
      <c r="K81" s="105"/>
    </row>
    <row r="82" spans="1:11" ht="27.75" customHeight="1" x14ac:dyDescent="0.25">
      <c r="A82" s="102"/>
      <c r="B82" s="120"/>
      <c r="C82" s="136" t="s">
        <v>69</v>
      </c>
      <c r="D82" s="137"/>
      <c r="E82" s="38">
        <v>750</v>
      </c>
      <c r="F82" s="38">
        <v>75075</v>
      </c>
      <c r="G82" s="37">
        <v>4210</v>
      </c>
      <c r="H82" s="22">
        <v>300</v>
      </c>
      <c r="I82" s="22"/>
      <c r="J82" s="32">
        <v>300</v>
      </c>
      <c r="K82" s="105"/>
    </row>
    <row r="83" spans="1:11" ht="30.75" customHeight="1" x14ac:dyDescent="0.25">
      <c r="A83" s="102"/>
      <c r="B83" s="184"/>
      <c r="C83" s="136" t="s">
        <v>69</v>
      </c>
      <c r="D83" s="137"/>
      <c r="E83" s="82">
        <v>750</v>
      </c>
      <c r="F83" s="82">
        <v>75075</v>
      </c>
      <c r="G83" s="86">
        <v>4300</v>
      </c>
      <c r="H83" s="87">
        <v>1600</v>
      </c>
      <c r="I83" s="85"/>
      <c r="J83" s="84">
        <v>1600</v>
      </c>
      <c r="K83" s="83"/>
    </row>
    <row r="84" spans="1:11" x14ac:dyDescent="0.25">
      <c r="A84" s="102"/>
      <c r="B84" s="39" t="s">
        <v>12</v>
      </c>
      <c r="C84" s="116">
        <f>SUM(H78:H83)</f>
        <v>38295</v>
      </c>
      <c r="D84" s="161"/>
      <c r="E84" s="161"/>
      <c r="F84" s="161"/>
      <c r="G84" s="161"/>
      <c r="H84" s="162"/>
      <c r="I84" s="40">
        <f>SUM(I78:I82)</f>
        <v>31395</v>
      </c>
      <c r="J84" s="24">
        <f>J78+J79+J80+J81+J82+J83</f>
        <v>38295</v>
      </c>
      <c r="K84" s="21">
        <v>38295</v>
      </c>
    </row>
    <row r="85" spans="1:11" ht="24" customHeight="1" x14ac:dyDescent="0.25">
      <c r="A85" s="129">
        <v>15</v>
      </c>
      <c r="B85" s="163" t="s">
        <v>34</v>
      </c>
      <c r="C85" s="154" t="s">
        <v>35</v>
      </c>
      <c r="D85" s="155"/>
      <c r="E85" s="48">
        <v>600</v>
      </c>
      <c r="F85" s="48">
        <v>60017</v>
      </c>
      <c r="G85" s="48">
        <v>6050</v>
      </c>
      <c r="H85" s="22">
        <v>20645.09</v>
      </c>
      <c r="I85" s="22">
        <v>20645.09</v>
      </c>
      <c r="J85" s="32">
        <v>20646</v>
      </c>
      <c r="K85" s="29"/>
    </row>
    <row r="86" spans="1:11" ht="23.25" customHeight="1" x14ac:dyDescent="0.25">
      <c r="A86" s="130"/>
      <c r="B86" s="132"/>
      <c r="C86" s="108" t="s">
        <v>81</v>
      </c>
      <c r="D86" s="109"/>
      <c r="E86" s="50">
        <v>750</v>
      </c>
      <c r="F86" s="50">
        <v>75075</v>
      </c>
      <c r="G86" s="48">
        <v>4210</v>
      </c>
      <c r="H86" s="44">
        <v>1086</v>
      </c>
      <c r="I86" s="22"/>
      <c r="J86" s="45">
        <v>1086</v>
      </c>
      <c r="K86" s="29"/>
    </row>
    <row r="87" spans="1:11" x14ac:dyDescent="0.25">
      <c r="A87" s="131"/>
      <c r="B87" s="39" t="s">
        <v>12</v>
      </c>
      <c r="C87" s="147">
        <f>SUM(H85:H86)</f>
        <v>21731.09</v>
      </c>
      <c r="D87" s="148"/>
      <c r="E87" s="148"/>
      <c r="F87" s="148"/>
      <c r="G87" s="148"/>
      <c r="H87" s="149"/>
      <c r="I87" s="40">
        <f>SUM(I85:I86)</f>
        <v>20645.09</v>
      </c>
      <c r="J87" s="24">
        <f>J85+J86</f>
        <v>21732</v>
      </c>
      <c r="K87" s="21">
        <v>21731.09</v>
      </c>
    </row>
    <row r="88" spans="1:11" ht="42" customHeight="1" x14ac:dyDescent="0.25">
      <c r="A88" s="102">
        <v>16</v>
      </c>
      <c r="B88" s="189" t="s">
        <v>36</v>
      </c>
      <c r="C88" s="121" t="s">
        <v>95</v>
      </c>
      <c r="D88" s="122"/>
      <c r="E88" s="41">
        <v>926</v>
      </c>
      <c r="F88" s="41">
        <v>92695</v>
      </c>
      <c r="G88" s="41">
        <v>6050</v>
      </c>
      <c r="H88" s="75">
        <v>12360</v>
      </c>
      <c r="I88" s="75">
        <v>12360</v>
      </c>
      <c r="J88" s="51">
        <v>12360</v>
      </c>
      <c r="K88" s="159"/>
    </row>
    <row r="89" spans="1:11" ht="45" customHeight="1" x14ac:dyDescent="0.25">
      <c r="A89" s="102"/>
      <c r="B89" s="190"/>
      <c r="C89" s="191" t="s">
        <v>112</v>
      </c>
      <c r="D89" s="192"/>
      <c r="E89" s="74">
        <v>926</v>
      </c>
      <c r="F89" s="74">
        <v>92695</v>
      </c>
      <c r="G89" s="74">
        <v>6050</v>
      </c>
      <c r="H89" s="52">
        <v>31225.439999999999</v>
      </c>
      <c r="I89" s="75">
        <v>31225.439999999999</v>
      </c>
      <c r="J89" s="53">
        <v>31225</v>
      </c>
      <c r="K89" s="105"/>
    </row>
    <row r="90" spans="1:11" ht="42" customHeight="1" x14ac:dyDescent="0.25">
      <c r="A90" s="102"/>
      <c r="B90" s="190"/>
      <c r="C90" s="108" t="s">
        <v>113</v>
      </c>
      <c r="D90" s="109"/>
      <c r="E90" s="95">
        <v>750</v>
      </c>
      <c r="F90" s="58">
        <v>75075</v>
      </c>
      <c r="G90" s="99">
        <v>4210</v>
      </c>
      <c r="H90" s="52">
        <v>2414.56</v>
      </c>
      <c r="I90" s="100"/>
      <c r="J90" s="45">
        <v>2415</v>
      </c>
      <c r="K90" s="105"/>
    </row>
    <row r="91" spans="1:11" ht="28.15" customHeight="1" x14ac:dyDescent="0.25">
      <c r="A91" s="102"/>
      <c r="B91" s="190"/>
      <c r="C91" s="121" t="s">
        <v>97</v>
      </c>
      <c r="D91" s="122"/>
      <c r="E91" s="41">
        <v>926</v>
      </c>
      <c r="F91" s="41">
        <v>92695</v>
      </c>
      <c r="G91" s="41">
        <v>4300</v>
      </c>
      <c r="H91" s="52">
        <v>2291.3000000000002</v>
      </c>
      <c r="I91" s="75"/>
      <c r="J91" s="53">
        <v>2292</v>
      </c>
      <c r="K91" s="105"/>
    </row>
    <row r="92" spans="1:11" x14ac:dyDescent="0.25">
      <c r="A92" s="102"/>
      <c r="B92" s="39" t="s">
        <v>12</v>
      </c>
      <c r="C92" s="147">
        <f>SUM(H88:H91)</f>
        <v>48291.3</v>
      </c>
      <c r="D92" s="148"/>
      <c r="E92" s="148"/>
      <c r="F92" s="148"/>
      <c r="G92" s="148"/>
      <c r="H92" s="149"/>
      <c r="I92" s="78">
        <f>SUM(I88:I91)</f>
        <v>43585.440000000002</v>
      </c>
      <c r="J92" s="24">
        <f>J88+J89+J91+J90</f>
        <v>48292</v>
      </c>
      <c r="K92" s="81">
        <v>48291.3</v>
      </c>
    </row>
    <row r="93" spans="1:11" ht="37.5" customHeight="1" x14ac:dyDescent="0.25">
      <c r="A93" s="102">
        <v>17</v>
      </c>
      <c r="B93" s="119" t="s">
        <v>37</v>
      </c>
      <c r="C93" s="108" t="s">
        <v>107</v>
      </c>
      <c r="D93" s="109"/>
      <c r="E93" s="38">
        <v>921</v>
      </c>
      <c r="F93" s="36">
        <v>92195</v>
      </c>
      <c r="G93" s="38">
        <v>4210</v>
      </c>
      <c r="H93" s="54">
        <v>2800</v>
      </c>
      <c r="I93" s="23"/>
      <c r="J93" s="43">
        <v>2800</v>
      </c>
      <c r="K93" s="159"/>
    </row>
    <row r="94" spans="1:11" ht="24" customHeight="1" x14ac:dyDescent="0.25">
      <c r="A94" s="102"/>
      <c r="B94" s="120"/>
      <c r="C94" s="123" t="s">
        <v>100</v>
      </c>
      <c r="D94" s="124"/>
      <c r="E94" s="38">
        <v>600</v>
      </c>
      <c r="F94" s="55">
        <v>60015</v>
      </c>
      <c r="G94" s="38">
        <v>6050</v>
      </c>
      <c r="H94" s="56">
        <v>15964.14</v>
      </c>
      <c r="I94" s="23">
        <v>15964.14</v>
      </c>
      <c r="J94" s="57">
        <v>15965</v>
      </c>
      <c r="K94" s="105"/>
    </row>
    <row r="95" spans="1:11" ht="22.5" customHeight="1" x14ac:dyDescent="0.25">
      <c r="A95" s="102"/>
      <c r="B95" s="120"/>
      <c r="C95" s="108" t="s">
        <v>38</v>
      </c>
      <c r="D95" s="109"/>
      <c r="E95" s="38">
        <v>750</v>
      </c>
      <c r="F95" s="58">
        <v>75075</v>
      </c>
      <c r="G95" s="37">
        <v>4210</v>
      </c>
      <c r="H95" s="52">
        <v>987</v>
      </c>
      <c r="I95" s="22"/>
      <c r="J95" s="45">
        <v>987</v>
      </c>
      <c r="K95" s="105"/>
    </row>
    <row r="96" spans="1:11" x14ac:dyDescent="0.25">
      <c r="A96" s="102"/>
      <c r="B96" s="39" t="s">
        <v>12</v>
      </c>
      <c r="C96" s="176">
        <f>SUM(H93:H95)</f>
        <v>19751.14</v>
      </c>
      <c r="D96" s="176"/>
      <c r="E96" s="176"/>
      <c r="F96" s="176"/>
      <c r="G96" s="193"/>
      <c r="H96" s="193"/>
      <c r="I96" s="40">
        <f>SUM(I93:I95)</f>
        <v>15964.14</v>
      </c>
      <c r="J96" s="59">
        <f>J93+J94+J95</f>
        <v>19752</v>
      </c>
      <c r="K96" s="21">
        <v>19751.14</v>
      </c>
    </row>
    <row r="97" spans="1:11" ht="69.599999999999994" customHeight="1" x14ac:dyDescent="0.25">
      <c r="A97" s="129">
        <v>18</v>
      </c>
      <c r="B97" s="163" t="s">
        <v>39</v>
      </c>
      <c r="C97" s="104" t="s">
        <v>101</v>
      </c>
      <c r="D97" s="104"/>
      <c r="E97" s="37">
        <v>600</v>
      </c>
      <c r="F97" s="37">
        <v>60016</v>
      </c>
      <c r="G97" s="37">
        <v>4270</v>
      </c>
      <c r="H97" s="22">
        <v>24202</v>
      </c>
      <c r="I97" s="22"/>
      <c r="J97" s="51">
        <v>24202</v>
      </c>
      <c r="K97" s="159"/>
    </row>
    <row r="98" spans="1:11" ht="45" customHeight="1" x14ac:dyDescent="0.25">
      <c r="A98" s="130"/>
      <c r="B98" s="132"/>
      <c r="C98" s="108" t="s">
        <v>40</v>
      </c>
      <c r="D98" s="109"/>
      <c r="E98" s="38">
        <v>750</v>
      </c>
      <c r="F98" s="38">
        <v>75075</v>
      </c>
      <c r="G98" s="37">
        <v>4300</v>
      </c>
      <c r="H98" s="52">
        <v>1150</v>
      </c>
      <c r="I98" s="42"/>
      <c r="J98" s="53">
        <v>1150</v>
      </c>
      <c r="K98" s="105"/>
    </row>
    <row r="99" spans="1:11" x14ac:dyDescent="0.25">
      <c r="A99" s="131"/>
      <c r="B99" s="39" t="s">
        <v>12</v>
      </c>
      <c r="C99" s="194">
        <f>SUM(H97:H98)</f>
        <v>25352</v>
      </c>
      <c r="D99" s="195"/>
      <c r="E99" s="195"/>
      <c r="F99" s="195"/>
      <c r="G99" s="195"/>
      <c r="H99" s="196"/>
      <c r="I99" s="70"/>
      <c r="J99" s="71">
        <f>J98+J97</f>
        <v>25352</v>
      </c>
      <c r="K99" s="72">
        <v>25352.93</v>
      </c>
    </row>
    <row r="100" spans="1:11" x14ac:dyDescent="0.25">
      <c r="A100" s="102">
        <v>19</v>
      </c>
      <c r="B100" s="103" t="s">
        <v>41</v>
      </c>
      <c r="C100" s="108" t="s">
        <v>106</v>
      </c>
      <c r="D100" s="109"/>
      <c r="E100" s="112">
        <v>926</v>
      </c>
      <c r="F100" s="112">
        <v>92695</v>
      </c>
      <c r="G100" s="112">
        <v>6050</v>
      </c>
      <c r="H100" s="145">
        <v>19700</v>
      </c>
      <c r="I100" s="145">
        <v>19700</v>
      </c>
      <c r="J100" s="150">
        <v>19700</v>
      </c>
      <c r="K100" s="159"/>
    </row>
    <row r="101" spans="1:11" ht="63" customHeight="1" x14ac:dyDescent="0.25">
      <c r="A101" s="102"/>
      <c r="B101" s="103"/>
      <c r="C101" s="110"/>
      <c r="D101" s="111"/>
      <c r="E101" s="113"/>
      <c r="F101" s="113"/>
      <c r="G101" s="113"/>
      <c r="H101" s="146"/>
      <c r="I101" s="146"/>
      <c r="J101" s="151"/>
      <c r="K101" s="105"/>
    </row>
    <row r="102" spans="1:11" ht="21" customHeight="1" x14ac:dyDescent="0.25">
      <c r="A102" s="102"/>
      <c r="B102" s="103"/>
      <c r="C102" s="123" t="s">
        <v>72</v>
      </c>
      <c r="D102" s="124"/>
      <c r="E102" s="37">
        <v>926</v>
      </c>
      <c r="F102" s="37">
        <v>92695</v>
      </c>
      <c r="G102" s="37">
        <v>4210</v>
      </c>
      <c r="H102" s="22">
        <v>499.88</v>
      </c>
      <c r="I102" s="22"/>
      <c r="J102" s="32">
        <v>499.88</v>
      </c>
      <c r="K102" s="105"/>
    </row>
    <row r="103" spans="1:11" ht="32.25" customHeight="1" x14ac:dyDescent="0.25">
      <c r="A103" s="102"/>
      <c r="B103" s="103"/>
      <c r="C103" s="104" t="s">
        <v>42</v>
      </c>
      <c r="D103" s="104"/>
      <c r="E103" s="38">
        <v>750</v>
      </c>
      <c r="F103" s="38">
        <v>75075</v>
      </c>
      <c r="G103" s="37">
        <v>4300</v>
      </c>
      <c r="H103" s="44">
        <v>1000</v>
      </c>
      <c r="I103" s="22"/>
      <c r="J103" s="45">
        <v>1000</v>
      </c>
      <c r="K103" s="105"/>
    </row>
    <row r="104" spans="1:11" x14ac:dyDescent="0.25">
      <c r="A104" s="102"/>
      <c r="B104" s="39" t="s">
        <v>12</v>
      </c>
      <c r="C104" s="201"/>
      <c r="D104" s="202"/>
      <c r="E104" s="161">
        <f>SUM(H100:H103)</f>
        <v>21199.88</v>
      </c>
      <c r="F104" s="197"/>
      <c r="G104" s="197"/>
      <c r="H104" s="198"/>
      <c r="I104" s="40">
        <f>SUM(I100:I103)</f>
        <v>19700</v>
      </c>
      <c r="J104" s="24">
        <f>J100+J102+J103</f>
        <v>21199.88</v>
      </c>
      <c r="K104" s="21">
        <v>21199.88</v>
      </c>
    </row>
    <row r="105" spans="1:11" x14ac:dyDescent="0.25">
      <c r="A105" s="102">
        <v>20</v>
      </c>
      <c r="B105" s="163" t="s">
        <v>43</v>
      </c>
      <c r="C105" s="108" t="s">
        <v>98</v>
      </c>
      <c r="D105" s="109"/>
      <c r="E105" s="112">
        <v>926</v>
      </c>
      <c r="F105" s="112">
        <v>92695</v>
      </c>
      <c r="G105" s="112">
        <v>6050</v>
      </c>
      <c r="H105" s="145">
        <v>22572.32</v>
      </c>
      <c r="I105" s="145">
        <v>22572.32</v>
      </c>
      <c r="J105" s="150">
        <v>22573</v>
      </c>
      <c r="K105" s="159"/>
    </row>
    <row r="106" spans="1:11" x14ac:dyDescent="0.25">
      <c r="A106" s="102"/>
      <c r="B106" s="132"/>
      <c r="C106" s="209"/>
      <c r="D106" s="210"/>
      <c r="E106" s="199"/>
      <c r="F106" s="199"/>
      <c r="G106" s="199"/>
      <c r="H106" s="200"/>
      <c r="I106" s="200"/>
      <c r="J106" s="165"/>
      <c r="K106" s="105"/>
    </row>
    <row r="107" spans="1:11" ht="6" customHeight="1" x14ac:dyDescent="0.25">
      <c r="A107" s="102"/>
      <c r="B107" s="132"/>
      <c r="C107" s="209"/>
      <c r="D107" s="210"/>
      <c r="E107" s="199"/>
      <c r="F107" s="199"/>
      <c r="G107" s="199"/>
      <c r="H107" s="200"/>
      <c r="I107" s="200"/>
      <c r="J107" s="165"/>
      <c r="K107" s="105"/>
    </row>
    <row r="108" spans="1:11" ht="14.45" hidden="1" x14ac:dyDescent="0.3">
      <c r="A108" s="102"/>
      <c r="B108" s="132"/>
      <c r="C108" s="110"/>
      <c r="D108" s="111"/>
      <c r="E108" s="113"/>
      <c r="F108" s="113"/>
      <c r="G108" s="113"/>
      <c r="H108" s="146"/>
      <c r="I108" s="146"/>
      <c r="J108" s="151"/>
      <c r="K108" s="105"/>
    </row>
    <row r="109" spans="1:11" ht="33" customHeight="1" x14ac:dyDescent="0.25">
      <c r="A109" s="102"/>
      <c r="B109" s="132"/>
      <c r="C109" s="108" t="s">
        <v>82</v>
      </c>
      <c r="D109" s="109"/>
      <c r="E109" s="99">
        <v>750</v>
      </c>
      <c r="F109" s="99">
        <v>75075</v>
      </c>
      <c r="G109" s="99">
        <v>4300</v>
      </c>
      <c r="H109" s="100">
        <v>591</v>
      </c>
      <c r="I109" s="100"/>
      <c r="J109" s="96">
        <v>591</v>
      </c>
      <c r="K109" s="105"/>
    </row>
    <row r="110" spans="1:11" ht="31.15" customHeight="1" x14ac:dyDescent="0.25">
      <c r="A110" s="102"/>
      <c r="B110" s="132"/>
      <c r="C110" s="108" t="s">
        <v>82</v>
      </c>
      <c r="D110" s="109"/>
      <c r="E110" s="37">
        <v>750</v>
      </c>
      <c r="F110" s="37">
        <v>75075</v>
      </c>
      <c r="G110" s="37">
        <v>4210</v>
      </c>
      <c r="H110" s="22">
        <v>596</v>
      </c>
      <c r="I110" s="22"/>
      <c r="J110" s="32">
        <v>596</v>
      </c>
      <c r="K110" s="105"/>
    </row>
    <row r="111" spans="1:11" x14ac:dyDescent="0.25">
      <c r="A111" s="102"/>
      <c r="B111" s="39" t="s">
        <v>12</v>
      </c>
      <c r="C111" s="147">
        <f>SUM(H105:H110)</f>
        <v>23759.32</v>
      </c>
      <c r="D111" s="148"/>
      <c r="E111" s="148"/>
      <c r="F111" s="148"/>
      <c r="G111" s="148"/>
      <c r="H111" s="149"/>
      <c r="I111" s="21">
        <f>SUM(I105:I108)</f>
        <v>22572.32</v>
      </c>
      <c r="J111" s="24">
        <f>J105+J110+J109</f>
        <v>23760</v>
      </c>
      <c r="K111" s="21">
        <v>23759.32</v>
      </c>
    </row>
    <row r="112" spans="1:11" ht="36" customHeight="1" x14ac:dyDescent="0.25">
      <c r="A112" s="129">
        <v>21</v>
      </c>
      <c r="B112" s="163" t="s">
        <v>44</v>
      </c>
      <c r="C112" s="207" t="s">
        <v>111</v>
      </c>
      <c r="D112" s="208"/>
      <c r="E112" s="91">
        <v>750</v>
      </c>
      <c r="F112" s="91">
        <v>75075</v>
      </c>
      <c r="G112" s="91">
        <v>4210</v>
      </c>
      <c r="H112" s="61">
        <v>1300</v>
      </c>
      <c r="I112" s="92"/>
      <c r="J112" s="93">
        <v>1300</v>
      </c>
      <c r="K112" s="94"/>
    </row>
    <row r="113" spans="1:11" x14ac:dyDescent="0.25">
      <c r="A113" s="130"/>
      <c r="B113" s="132"/>
      <c r="C113" s="104" t="s">
        <v>52</v>
      </c>
      <c r="D113" s="104"/>
      <c r="E113" s="114">
        <v>926</v>
      </c>
      <c r="F113" s="114">
        <v>92695</v>
      </c>
      <c r="G113" s="114">
        <v>6050</v>
      </c>
      <c r="H113" s="115">
        <v>25260.22</v>
      </c>
      <c r="I113" s="115">
        <v>25260.22</v>
      </c>
      <c r="J113" s="152">
        <v>25261</v>
      </c>
      <c r="K113" s="179"/>
    </row>
    <row r="114" spans="1:11" ht="44.25" customHeight="1" x14ac:dyDescent="0.25">
      <c r="A114" s="130"/>
      <c r="B114" s="164"/>
      <c r="C114" s="104"/>
      <c r="D114" s="104"/>
      <c r="E114" s="114"/>
      <c r="F114" s="114"/>
      <c r="G114" s="114"/>
      <c r="H114" s="115"/>
      <c r="I114" s="115"/>
      <c r="J114" s="152"/>
      <c r="K114" s="179"/>
    </row>
    <row r="115" spans="1:11" x14ac:dyDescent="0.25">
      <c r="A115" s="131"/>
      <c r="B115" s="39" t="s">
        <v>12</v>
      </c>
      <c r="C115" s="116">
        <f>H112+H113</f>
        <v>26560.22</v>
      </c>
      <c r="D115" s="161"/>
      <c r="E115" s="161"/>
      <c r="F115" s="161"/>
      <c r="G115" s="161"/>
      <c r="H115" s="162"/>
      <c r="I115" s="40">
        <f>SUM(I113:I114)</f>
        <v>25260.22</v>
      </c>
      <c r="J115" s="24">
        <f>J112+J113</f>
        <v>26561</v>
      </c>
      <c r="K115" s="21">
        <v>26560.22</v>
      </c>
    </row>
    <row r="116" spans="1:11" ht="32.25" customHeight="1" x14ac:dyDescent="0.25">
      <c r="A116" s="130">
        <v>22</v>
      </c>
      <c r="B116" s="60" t="s">
        <v>45</v>
      </c>
      <c r="C116" s="123" t="s">
        <v>116</v>
      </c>
      <c r="D116" s="124"/>
      <c r="E116" s="37">
        <v>700</v>
      </c>
      <c r="F116" s="37">
        <v>70005</v>
      </c>
      <c r="G116" s="37">
        <v>6050</v>
      </c>
      <c r="H116" s="22">
        <v>24338.82</v>
      </c>
      <c r="I116" s="22">
        <v>24338.82</v>
      </c>
      <c r="J116" s="32">
        <v>24338.82</v>
      </c>
      <c r="K116" s="21"/>
    </row>
    <row r="117" spans="1:11" x14ac:dyDescent="0.25">
      <c r="A117" s="131"/>
      <c r="B117" s="39" t="s">
        <v>12</v>
      </c>
      <c r="C117" s="116">
        <f>SUM(H116:H116)</f>
        <v>24338.82</v>
      </c>
      <c r="D117" s="117"/>
      <c r="E117" s="117"/>
      <c r="F117" s="117"/>
      <c r="G117" s="117"/>
      <c r="H117" s="118"/>
      <c r="I117" s="21">
        <f>SUM(I116)</f>
        <v>24338.82</v>
      </c>
      <c r="J117" s="24">
        <f>J116</f>
        <v>24338.82</v>
      </c>
      <c r="K117" s="21">
        <v>24338.82</v>
      </c>
    </row>
    <row r="118" spans="1:11" x14ac:dyDescent="0.25">
      <c r="A118" s="129">
        <v>23</v>
      </c>
      <c r="B118" s="163" t="s">
        <v>74</v>
      </c>
      <c r="C118" s="211" t="s">
        <v>75</v>
      </c>
      <c r="D118" s="212"/>
      <c r="E118" s="41">
        <v>926</v>
      </c>
      <c r="F118" s="41">
        <v>92695</v>
      </c>
      <c r="G118" s="41">
        <v>4300</v>
      </c>
      <c r="H118" s="61">
        <v>7000</v>
      </c>
      <c r="I118" s="29"/>
      <c r="J118" s="32">
        <v>7000</v>
      </c>
      <c r="K118" s="29"/>
    </row>
    <row r="119" spans="1:11" ht="21" customHeight="1" x14ac:dyDescent="0.25">
      <c r="A119" s="130"/>
      <c r="B119" s="132"/>
      <c r="C119" s="211" t="s">
        <v>76</v>
      </c>
      <c r="D119" s="212"/>
      <c r="E119" s="41">
        <v>921</v>
      </c>
      <c r="F119" s="41">
        <v>92195</v>
      </c>
      <c r="G119" s="41">
        <v>4210</v>
      </c>
      <c r="H119" s="61">
        <v>4000</v>
      </c>
      <c r="I119" s="29"/>
      <c r="J119" s="32">
        <v>4000</v>
      </c>
      <c r="K119" s="29"/>
    </row>
    <row r="120" spans="1:11" ht="29.45" customHeight="1" x14ac:dyDescent="0.25">
      <c r="A120" s="130"/>
      <c r="B120" s="132"/>
      <c r="C120" s="181" t="s">
        <v>77</v>
      </c>
      <c r="D120" s="182"/>
      <c r="E120" s="41">
        <v>926</v>
      </c>
      <c r="F120" s="41">
        <v>92695</v>
      </c>
      <c r="G120" s="41">
        <v>6050</v>
      </c>
      <c r="H120" s="61">
        <v>11131.53</v>
      </c>
      <c r="I120" s="23">
        <v>11131.53</v>
      </c>
      <c r="J120" s="32">
        <v>11131.53</v>
      </c>
      <c r="K120" s="29"/>
    </row>
    <row r="121" spans="1:11" ht="24.75" customHeight="1" x14ac:dyDescent="0.25">
      <c r="A121" s="130"/>
      <c r="B121" s="132"/>
      <c r="C121" s="181" t="s">
        <v>104</v>
      </c>
      <c r="D121" s="182"/>
      <c r="E121" s="41">
        <v>750</v>
      </c>
      <c r="F121" s="41">
        <v>75075</v>
      </c>
      <c r="G121" s="41">
        <v>4210</v>
      </c>
      <c r="H121" s="61">
        <v>1000</v>
      </c>
      <c r="I121" s="29"/>
      <c r="J121" s="32">
        <v>1000</v>
      </c>
      <c r="K121" s="29"/>
    </row>
    <row r="122" spans="1:11" x14ac:dyDescent="0.25">
      <c r="A122" s="131"/>
      <c r="B122" s="39" t="s">
        <v>12</v>
      </c>
      <c r="C122" s="213">
        <f>SUM(H118:H121)</f>
        <v>23131.53</v>
      </c>
      <c r="D122" s="214"/>
      <c r="E122" s="214"/>
      <c r="F122" s="214"/>
      <c r="G122" s="214"/>
      <c r="H122" s="215"/>
      <c r="I122" s="29">
        <f>I120</f>
        <v>11131.53</v>
      </c>
      <c r="J122" s="24">
        <f>J121+J120+J119+J118</f>
        <v>23131.53</v>
      </c>
      <c r="K122" s="29">
        <v>23131.53</v>
      </c>
    </row>
    <row r="123" spans="1:11" ht="36" customHeight="1" x14ac:dyDescent="0.25">
      <c r="A123" s="102">
        <v>24</v>
      </c>
      <c r="B123" s="163" t="s">
        <v>46</v>
      </c>
      <c r="C123" s="106" t="s">
        <v>79</v>
      </c>
      <c r="D123" s="107"/>
      <c r="E123" s="37">
        <v>600</v>
      </c>
      <c r="F123" s="37">
        <v>60016</v>
      </c>
      <c r="G123" s="37">
        <v>4210</v>
      </c>
      <c r="H123" s="22">
        <v>1170</v>
      </c>
      <c r="I123" s="23"/>
      <c r="J123" s="32">
        <v>1170</v>
      </c>
      <c r="K123" s="159"/>
    </row>
    <row r="124" spans="1:11" x14ac:dyDescent="0.25">
      <c r="A124" s="102"/>
      <c r="B124" s="132"/>
      <c r="C124" s="123" t="s">
        <v>80</v>
      </c>
      <c r="D124" s="124"/>
      <c r="E124" s="38">
        <v>926</v>
      </c>
      <c r="F124" s="38">
        <v>92695</v>
      </c>
      <c r="G124" s="37">
        <v>6050</v>
      </c>
      <c r="H124" s="44">
        <v>13003.72</v>
      </c>
      <c r="I124" s="23">
        <v>13003.72</v>
      </c>
      <c r="J124" s="45">
        <v>13003.72</v>
      </c>
      <c r="K124" s="105"/>
    </row>
    <row r="125" spans="1:11" ht="35.450000000000003" customHeight="1" x14ac:dyDescent="0.25">
      <c r="A125" s="102"/>
      <c r="B125" s="132"/>
      <c r="C125" s="123" t="s">
        <v>78</v>
      </c>
      <c r="D125" s="124"/>
      <c r="E125" s="95">
        <v>750</v>
      </c>
      <c r="F125" s="95">
        <v>75075</v>
      </c>
      <c r="G125" s="99">
        <v>4300</v>
      </c>
      <c r="H125" s="44">
        <v>500</v>
      </c>
      <c r="I125" s="97"/>
      <c r="J125" s="45">
        <v>500</v>
      </c>
      <c r="K125" s="105"/>
    </row>
    <row r="126" spans="1:11" ht="28.5" customHeight="1" x14ac:dyDescent="0.25">
      <c r="A126" s="102"/>
      <c r="B126" s="132"/>
      <c r="C126" s="136" t="s">
        <v>78</v>
      </c>
      <c r="D126" s="137"/>
      <c r="E126" s="38">
        <v>750</v>
      </c>
      <c r="F126" s="38">
        <v>75075</v>
      </c>
      <c r="G126" s="37">
        <v>4210</v>
      </c>
      <c r="H126" s="44">
        <v>200</v>
      </c>
      <c r="I126" s="22"/>
      <c r="J126" s="45">
        <v>200</v>
      </c>
      <c r="K126" s="105"/>
    </row>
    <row r="127" spans="1:11" x14ac:dyDescent="0.25">
      <c r="A127" s="102"/>
      <c r="B127" s="39" t="s">
        <v>12</v>
      </c>
      <c r="C127" s="147">
        <f>SUM(H123:H126)</f>
        <v>14873.72</v>
      </c>
      <c r="D127" s="148"/>
      <c r="E127" s="148"/>
      <c r="F127" s="148"/>
      <c r="G127" s="148"/>
      <c r="H127" s="149"/>
      <c r="I127" s="40">
        <f>SUM(I123:I126)</f>
        <v>13003.72</v>
      </c>
      <c r="J127" s="24">
        <f>J123+J124+J126+J125</f>
        <v>14873.72</v>
      </c>
      <c r="K127" s="21">
        <v>14873.72</v>
      </c>
    </row>
    <row r="128" spans="1:11" x14ac:dyDescent="0.25">
      <c r="A128" s="129">
        <v>25</v>
      </c>
      <c r="B128" s="163" t="s">
        <v>47</v>
      </c>
      <c r="C128" s="154" t="s">
        <v>61</v>
      </c>
      <c r="D128" s="155"/>
      <c r="E128" s="32">
        <v>600</v>
      </c>
      <c r="F128" s="48">
        <v>60016</v>
      </c>
      <c r="G128" s="48">
        <v>6050</v>
      </c>
      <c r="H128" s="42">
        <v>10755</v>
      </c>
      <c r="I128" s="22">
        <v>10755</v>
      </c>
      <c r="J128" s="32">
        <v>10755</v>
      </c>
      <c r="K128" s="159"/>
    </row>
    <row r="129" spans="1:17" ht="28.5" customHeight="1" x14ac:dyDescent="0.25">
      <c r="A129" s="130"/>
      <c r="B129" s="132"/>
      <c r="C129" s="203" t="s">
        <v>62</v>
      </c>
      <c r="D129" s="204"/>
      <c r="E129" s="32">
        <v>921</v>
      </c>
      <c r="F129" s="48">
        <v>92195</v>
      </c>
      <c r="G129" s="48">
        <v>4210</v>
      </c>
      <c r="H129" s="42">
        <v>1000</v>
      </c>
      <c r="I129" s="22"/>
      <c r="J129" s="32">
        <v>1000</v>
      </c>
      <c r="K129" s="105"/>
    </row>
    <row r="130" spans="1:17" ht="16.5" customHeight="1" x14ac:dyDescent="0.25">
      <c r="A130" s="130"/>
      <c r="B130" s="132"/>
      <c r="C130" s="181" t="s">
        <v>63</v>
      </c>
      <c r="D130" s="182"/>
      <c r="E130" s="32">
        <v>600</v>
      </c>
      <c r="F130" s="48">
        <v>60016</v>
      </c>
      <c r="G130" s="48">
        <v>6050</v>
      </c>
      <c r="H130" s="42">
        <v>34336.300000000003</v>
      </c>
      <c r="I130" s="23">
        <v>34336.300000000003</v>
      </c>
      <c r="J130" s="62">
        <v>34337</v>
      </c>
      <c r="K130" s="105"/>
    </row>
    <row r="131" spans="1:17" ht="21.75" customHeight="1" x14ac:dyDescent="0.25">
      <c r="A131" s="130"/>
      <c r="B131" s="132"/>
      <c r="C131" s="205" t="s">
        <v>60</v>
      </c>
      <c r="D131" s="206"/>
      <c r="E131" s="43">
        <v>750</v>
      </c>
      <c r="F131" s="63">
        <v>75075</v>
      </c>
      <c r="G131" s="48">
        <v>4210</v>
      </c>
      <c r="H131" s="52">
        <v>2200</v>
      </c>
      <c r="I131" s="22"/>
      <c r="J131" s="45">
        <v>2200</v>
      </c>
      <c r="K131" s="105"/>
      <c r="Q131" s="26"/>
    </row>
    <row r="132" spans="1:17" x14ac:dyDescent="0.25">
      <c r="A132" s="25"/>
      <c r="B132" s="39" t="s">
        <v>12</v>
      </c>
      <c r="C132" s="116">
        <f>SUM(H128:H131)</f>
        <v>48291.3</v>
      </c>
      <c r="D132" s="117"/>
      <c r="E132" s="117"/>
      <c r="F132" s="117"/>
      <c r="G132" s="117"/>
      <c r="H132" s="118"/>
      <c r="I132" s="40">
        <f>SUM(I128:I131)</f>
        <v>45091.3</v>
      </c>
      <c r="J132" s="24">
        <f>J128+J129+J130+J131</f>
        <v>48292</v>
      </c>
      <c r="K132" s="21">
        <v>48291.3</v>
      </c>
    </row>
    <row r="133" spans="1:17" x14ac:dyDescent="0.25">
      <c r="A133" s="102">
        <v>26</v>
      </c>
      <c r="B133" s="163" t="s">
        <v>48</v>
      </c>
      <c r="C133" s="136" t="s">
        <v>105</v>
      </c>
      <c r="D133" s="137"/>
      <c r="E133" s="112">
        <v>900</v>
      </c>
      <c r="F133" s="112">
        <v>90015</v>
      </c>
      <c r="G133" s="112">
        <v>6050</v>
      </c>
      <c r="H133" s="223">
        <v>24966.6</v>
      </c>
      <c r="I133" s="223">
        <v>24966.6</v>
      </c>
      <c r="J133" s="226">
        <v>24966.6</v>
      </c>
      <c r="K133" s="159"/>
    </row>
    <row r="134" spans="1:17" x14ac:dyDescent="0.25">
      <c r="A134" s="102"/>
      <c r="B134" s="132"/>
      <c r="C134" s="138"/>
      <c r="D134" s="139"/>
      <c r="E134" s="199"/>
      <c r="F134" s="199"/>
      <c r="G134" s="199"/>
      <c r="H134" s="224"/>
      <c r="I134" s="224"/>
      <c r="J134" s="227"/>
      <c r="K134" s="105"/>
    </row>
    <row r="135" spans="1:17" x14ac:dyDescent="0.25">
      <c r="A135" s="102"/>
      <c r="B135" s="132"/>
      <c r="C135" s="138"/>
      <c r="D135" s="139"/>
      <c r="E135" s="199"/>
      <c r="F135" s="199"/>
      <c r="G135" s="199"/>
      <c r="H135" s="224"/>
      <c r="I135" s="224"/>
      <c r="J135" s="227"/>
      <c r="K135" s="105"/>
    </row>
    <row r="136" spans="1:17" x14ac:dyDescent="0.25">
      <c r="A136" s="102"/>
      <c r="B136" s="132"/>
      <c r="C136" s="138"/>
      <c r="D136" s="139"/>
      <c r="E136" s="113"/>
      <c r="F136" s="113"/>
      <c r="G136" s="113"/>
      <c r="H136" s="225"/>
      <c r="I136" s="225"/>
      <c r="J136" s="228"/>
      <c r="K136" s="105"/>
    </row>
    <row r="137" spans="1:17" x14ac:dyDescent="0.25">
      <c r="A137" s="102"/>
      <c r="B137" s="39" t="s">
        <v>12</v>
      </c>
      <c r="C137" s="116">
        <f>SUM(H133:H136)</f>
        <v>24966.6</v>
      </c>
      <c r="D137" s="117"/>
      <c r="E137" s="117"/>
      <c r="F137" s="117"/>
      <c r="G137" s="117"/>
      <c r="H137" s="118"/>
      <c r="I137" s="40">
        <f>SUM(I133:I136)</f>
        <v>24966.6</v>
      </c>
      <c r="J137" s="24">
        <f>J133</f>
        <v>24966.6</v>
      </c>
      <c r="K137" s="21">
        <v>24966.6</v>
      </c>
    </row>
    <row r="138" spans="1:17" ht="44.25" customHeight="1" x14ac:dyDescent="0.25">
      <c r="A138" s="102">
        <v>27</v>
      </c>
      <c r="B138" s="163" t="s">
        <v>49</v>
      </c>
      <c r="C138" s="123" t="s">
        <v>68</v>
      </c>
      <c r="D138" s="124"/>
      <c r="E138" s="37">
        <v>926</v>
      </c>
      <c r="F138" s="37">
        <v>92605</v>
      </c>
      <c r="G138" s="37">
        <v>4300</v>
      </c>
      <c r="H138" s="22">
        <v>5000</v>
      </c>
      <c r="I138" s="23"/>
      <c r="J138" s="32">
        <v>5000</v>
      </c>
      <c r="K138" s="159"/>
    </row>
    <row r="139" spans="1:17" ht="67.900000000000006" customHeight="1" x14ac:dyDescent="0.25">
      <c r="A139" s="102"/>
      <c r="B139" s="132"/>
      <c r="C139" s="123" t="s">
        <v>115</v>
      </c>
      <c r="D139" s="124"/>
      <c r="E139" s="37">
        <v>926</v>
      </c>
      <c r="F139" s="37">
        <v>92695</v>
      </c>
      <c r="G139" s="37">
        <v>6050</v>
      </c>
      <c r="H139" s="22">
        <v>10690.62</v>
      </c>
      <c r="I139" s="23">
        <v>10690.62</v>
      </c>
      <c r="J139" s="32">
        <v>10690.62</v>
      </c>
      <c r="K139" s="105"/>
    </row>
    <row r="140" spans="1:17" ht="37.9" customHeight="1" x14ac:dyDescent="0.25">
      <c r="A140" s="102"/>
      <c r="B140" s="132"/>
      <c r="C140" s="108" t="s">
        <v>50</v>
      </c>
      <c r="D140" s="109"/>
      <c r="E140" s="99">
        <v>750</v>
      </c>
      <c r="F140" s="99">
        <v>75075</v>
      </c>
      <c r="G140" s="99">
        <v>4300</v>
      </c>
      <c r="H140" s="100">
        <v>325</v>
      </c>
      <c r="I140" s="100"/>
      <c r="J140" s="96">
        <v>325</v>
      </c>
      <c r="K140" s="105"/>
    </row>
    <row r="141" spans="1:17" ht="37.9" customHeight="1" x14ac:dyDescent="0.25">
      <c r="A141" s="102"/>
      <c r="B141" s="132"/>
      <c r="C141" s="108" t="s">
        <v>50</v>
      </c>
      <c r="D141" s="109"/>
      <c r="E141" s="37">
        <v>750</v>
      </c>
      <c r="F141" s="37">
        <v>75075</v>
      </c>
      <c r="G141" s="37">
        <v>4210</v>
      </c>
      <c r="H141" s="22">
        <v>500</v>
      </c>
      <c r="I141" s="22"/>
      <c r="J141" s="32">
        <v>500</v>
      </c>
      <c r="K141" s="105"/>
    </row>
    <row r="142" spans="1:17" x14ac:dyDescent="0.25">
      <c r="A142" s="102"/>
      <c r="B142" s="39" t="s">
        <v>12</v>
      </c>
      <c r="C142" s="116">
        <f>SUM(H138:H141)</f>
        <v>16515.620000000003</v>
      </c>
      <c r="D142" s="117"/>
      <c r="E142" s="117"/>
      <c r="F142" s="117"/>
      <c r="G142" s="117"/>
      <c r="H142" s="118"/>
      <c r="I142" s="40">
        <f>SUM(I138:I141)</f>
        <v>10690.62</v>
      </c>
      <c r="J142" s="24">
        <f>J138+J139+J141+J140</f>
        <v>16515.620000000003</v>
      </c>
      <c r="K142" s="21">
        <v>16515.62</v>
      </c>
    </row>
    <row r="143" spans="1:17" ht="54.6" customHeight="1" x14ac:dyDescent="0.25">
      <c r="A143" s="102">
        <v>28</v>
      </c>
      <c r="B143" s="64" t="s">
        <v>51</v>
      </c>
      <c r="C143" s="106" t="s">
        <v>53</v>
      </c>
      <c r="D143" s="219"/>
      <c r="E143" s="37">
        <v>900</v>
      </c>
      <c r="F143" s="37">
        <v>90015</v>
      </c>
      <c r="G143" s="37">
        <v>6050</v>
      </c>
      <c r="H143" s="22">
        <v>48291.3</v>
      </c>
      <c r="I143" s="22">
        <v>48291.3</v>
      </c>
      <c r="J143" s="32">
        <v>48292</v>
      </c>
      <c r="K143" s="29"/>
    </row>
    <row r="144" spans="1:17" x14ac:dyDescent="0.25">
      <c r="A144" s="102"/>
      <c r="B144" s="20" t="s">
        <v>12</v>
      </c>
      <c r="C144" s="220">
        <f>SUM(H143:H143)</f>
        <v>48291.3</v>
      </c>
      <c r="D144" s="221"/>
      <c r="E144" s="221"/>
      <c r="F144" s="221"/>
      <c r="G144" s="221"/>
      <c r="H144" s="222"/>
      <c r="I144" s="19">
        <f>SUM(I143:I143)</f>
        <v>48291.3</v>
      </c>
      <c r="J144" s="18">
        <f>J143</f>
        <v>48292</v>
      </c>
      <c r="K144" s="19">
        <v>48291.3</v>
      </c>
    </row>
    <row r="145" spans="1:11" ht="21.75" customHeight="1" x14ac:dyDescent="0.25">
      <c r="A145" s="216" t="s">
        <v>99</v>
      </c>
      <c r="B145" s="217"/>
      <c r="C145" s="217"/>
      <c r="D145" s="217"/>
      <c r="E145" s="217"/>
      <c r="F145" s="217"/>
      <c r="G145" s="218"/>
      <c r="H145" s="88">
        <f>C11+C19+C22+C25+C27+C32+C40+C48+C55+C60+C67+C70+C77+C84+C87+C92+C96+C99+E104+C111+C115+C117+C122+C127+C132+C137+C142+C144</f>
        <v>760779.35</v>
      </c>
      <c r="I145" s="89">
        <f>I11+I19+I22+I25+I27+I32+I48+I60+I67+I77+I84+I87+I92+I96+I104+I111+I115+I117+I122+I127+I132+I137+I142+I144</f>
        <v>570546.64000000013</v>
      </c>
      <c r="J145" s="90">
        <v>760795</v>
      </c>
      <c r="K145" s="88">
        <f>K11+K19+K22+K25+K27+K32+K40+K48+K55+K60+K67+K70+K77+K84+K87+K92+K96+K99+K104+K111+K115+K117+K122+K127+K132+K137+K142+K144</f>
        <v>760781.1399999999</v>
      </c>
    </row>
  </sheetData>
  <mergeCells count="255">
    <mergeCell ref="H2:J2"/>
    <mergeCell ref="A145:G145"/>
    <mergeCell ref="C142:H142"/>
    <mergeCell ref="A143:A144"/>
    <mergeCell ref="C143:D143"/>
    <mergeCell ref="C144:H144"/>
    <mergeCell ref="A133:A137"/>
    <mergeCell ref="B133:B136"/>
    <mergeCell ref="C133:D136"/>
    <mergeCell ref="E133:E136"/>
    <mergeCell ref="F133:F136"/>
    <mergeCell ref="G133:G136"/>
    <mergeCell ref="H133:H136"/>
    <mergeCell ref="C137:H137"/>
    <mergeCell ref="A138:A142"/>
    <mergeCell ref="B138:B141"/>
    <mergeCell ref="C138:D138"/>
    <mergeCell ref="C127:H127"/>
    <mergeCell ref="I133:I136"/>
    <mergeCell ref="J133:J136"/>
    <mergeCell ref="A116:A117"/>
    <mergeCell ref="I113:I114"/>
    <mergeCell ref="B128:B131"/>
    <mergeCell ref="C128:D128"/>
    <mergeCell ref="K133:K136"/>
    <mergeCell ref="C132:H132"/>
    <mergeCell ref="C115:H115"/>
    <mergeCell ref="C94:D94"/>
    <mergeCell ref="K138:K141"/>
    <mergeCell ref="C139:D139"/>
    <mergeCell ref="C141:D141"/>
    <mergeCell ref="K123:K126"/>
    <mergeCell ref="C124:D124"/>
    <mergeCell ref="C126:D126"/>
    <mergeCell ref="K128:K131"/>
    <mergeCell ref="J113:J114"/>
    <mergeCell ref="K113:K114"/>
    <mergeCell ref="I105:I108"/>
    <mergeCell ref="J105:J108"/>
    <mergeCell ref="K105:K110"/>
    <mergeCell ref="C110:D110"/>
    <mergeCell ref="C111:H111"/>
    <mergeCell ref="C113:D114"/>
    <mergeCell ref="E113:E114"/>
    <mergeCell ref="F113:F114"/>
    <mergeCell ref="G113:G114"/>
    <mergeCell ref="C140:D140"/>
    <mergeCell ref="H113:H114"/>
    <mergeCell ref="C129:D129"/>
    <mergeCell ref="C130:D130"/>
    <mergeCell ref="C131:D131"/>
    <mergeCell ref="C125:D125"/>
    <mergeCell ref="B112:B114"/>
    <mergeCell ref="C112:D112"/>
    <mergeCell ref="A112:A115"/>
    <mergeCell ref="A128:A131"/>
    <mergeCell ref="A105:A111"/>
    <mergeCell ref="B105:B110"/>
    <mergeCell ref="C105:D108"/>
    <mergeCell ref="C109:D109"/>
    <mergeCell ref="C116:D116"/>
    <mergeCell ref="C117:H117"/>
    <mergeCell ref="A123:A127"/>
    <mergeCell ref="B123:B126"/>
    <mergeCell ref="C123:D123"/>
    <mergeCell ref="A118:A122"/>
    <mergeCell ref="C118:D118"/>
    <mergeCell ref="C119:D119"/>
    <mergeCell ref="C120:D120"/>
    <mergeCell ref="B118:B121"/>
    <mergeCell ref="C121:D121"/>
    <mergeCell ref="C122:H122"/>
    <mergeCell ref="E105:E108"/>
    <mergeCell ref="F105:F108"/>
    <mergeCell ref="G105:G108"/>
    <mergeCell ref="H105:H108"/>
    <mergeCell ref="J100:J101"/>
    <mergeCell ref="A100:A104"/>
    <mergeCell ref="B100:B103"/>
    <mergeCell ref="C104:D104"/>
    <mergeCell ref="I100:I101"/>
    <mergeCell ref="K100:K103"/>
    <mergeCell ref="C102:D102"/>
    <mergeCell ref="C103:D103"/>
    <mergeCell ref="C98:D98"/>
    <mergeCell ref="C99:H99"/>
    <mergeCell ref="C100:D101"/>
    <mergeCell ref="H100:H101"/>
    <mergeCell ref="E104:H104"/>
    <mergeCell ref="E100:E101"/>
    <mergeCell ref="F100:F101"/>
    <mergeCell ref="G100:G101"/>
    <mergeCell ref="A97:A99"/>
    <mergeCell ref="B97:B98"/>
    <mergeCell ref="C97:D97"/>
    <mergeCell ref="K97:K98"/>
    <mergeCell ref="C92:H92"/>
    <mergeCell ref="A93:A96"/>
    <mergeCell ref="B93:B95"/>
    <mergeCell ref="C93:D93"/>
    <mergeCell ref="A88:A92"/>
    <mergeCell ref="B88:B91"/>
    <mergeCell ref="C88:D88"/>
    <mergeCell ref="K88:K91"/>
    <mergeCell ref="C89:D89"/>
    <mergeCell ref="C91:D91"/>
    <mergeCell ref="K93:K95"/>
    <mergeCell ref="C95:D95"/>
    <mergeCell ref="C96:H96"/>
    <mergeCell ref="C90:D90"/>
    <mergeCell ref="C84:H84"/>
    <mergeCell ref="A85:A87"/>
    <mergeCell ref="B85:B86"/>
    <mergeCell ref="C85:D85"/>
    <mergeCell ref="C86:D86"/>
    <mergeCell ref="C87:H87"/>
    <mergeCell ref="A78:A84"/>
    <mergeCell ref="C78:D78"/>
    <mergeCell ref="B78:B83"/>
    <mergeCell ref="C83:D83"/>
    <mergeCell ref="C77:H77"/>
    <mergeCell ref="A61:A67"/>
    <mergeCell ref="B61:B65"/>
    <mergeCell ref="C61:D61"/>
    <mergeCell ref="B68:B69"/>
    <mergeCell ref="C68:D68"/>
    <mergeCell ref="K78:K82"/>
    <mergeCell ref="C79:D79"/>
    <mergeCell ref="C80:D80"/>
    <mergeCell ref="C81:D81"/>
    <mergeCell ref="C82:D82"/>
    <mergeCell ref="K71:K76"/>
    <mergeCell ref="C72:D72"/>
    <mergeCell ref="C73:D73"/>
    <mergeCell ref="C74:D74"/>
    <mergeCell ref="C76:D76"/>
    <mergeCell ref="C75:D75"/>
    <mergeCell ref="K61:K65"/>
    <mergeCell ref="C62:D62"/>
    <mergeCell ref="C65:D65"/>
    <mergeCell ref="C67:H67"/>
    <mergeCell ref="C64:D64"/>
    <mergeCell ref="C63:D63"/>
    <mergeCell ref="C70:H70"/>
    <mergeCell ref="K56:K59"/>
    <mergeCell ref="C58:D59"/>
    <mergeCell ref="E58:E59"/>
    <mergeCell ref="F58:F59"/>
    <mergeCell ref="C60:H60"/>
    <mergeCell ref="G58:G59"/>
    <mergeCell ref="H58:H59"/>
    <mergeCell ref="J58:J59"/>
    <mergeCell ref="I58:I59"/>
    <mergeCell ref="C57:D57"/>
    <mergeCell ref="J12:J16"/>
    <mergeCell ref="C22:H22"/>
    <mergeCell ref="H12:H16"/>
    <mergeCell ref="I12:I16"/>
    <mergeCell ref="K23:K24"/>
    <mergeCell ref="C24:D24"/>
    <mergeCell ref="G20:G21"/>
    <mergeCell ref="H20:H21"/>
    <mergeCell ref="H3:J3"/>
    <mergeCell ref="H4:J4"/>
    <mergeCell ref="C7:D7"/>
    <mergeCell ref="K12:K18"/>
    <mergeCell ref="C17:D17"/>
    <mergeCell ref="C18:D18"/>
    <mergeCell ref="C19:H19"/>
    <mergeCell ref="K20:K21"/>
    <mergeCell ref="I20:I21"/>
    <mergeCell ref="J20:J21"/>
    <mergeCell ref="C20:D21"/>
    <mergeCell ref="E20:E21"/>
    <mergeCell ref="F20:F21"/>
    <mergeCell ref="K8:K10"/>
    <mergeCell ref="C10:D10"/>
    <mergeCell ref="C11:H11"/>
    <mergeCell ref="A56:A60"/>
    <mergeCell ref="B56:B59"/>
    <mergeCell ref="C56:D56"/>
    <mergeCell ref="C29:D29"/>
    <mergeCell ref="C26:D26"/>
    <mergeCell ref="C27:H27"/>
    <mergeCell ref="C66:D66"/>
    <mergeCell ref="K41:K47"/>
    <mergeCell ref="C46:D46"/>
    <mergeCell ref="C47:D47"/>
    <mergeCell ref="C40:H40"/>
    <mergeCell ref="K33:K39"/>
    <mergeCell ref="A41:A48"/>
    <mergeCell ref="B41:B47"/>
    <mergeCell ref="C41:D45"/>
    <mergeCell ref="K49:K54"/>
    <mergeCell ref="C54:D54"/>
    <mergeCell ref="A49:A55"/>
    <mergeCell ref="B49:B54"/>
    <mergeCell ref="C49:D53"/>
    <mergeCell ref="E49:E53"/>
    <mergeCell ref="F49:F53"/>
    <mergeCell ref="G49:G53"/>
    <mergeCell ref="C55:H55"/>
    <mergeCell ref="H30:H31"/>
    <mergeCell ref="H49:H53"/>
    <mergeCell ref="C69:D69"/>
    <mergeCell ref="I30:I31"/>
    <mergeCell ref="C32:H32"/>
    <mergeCell ref="J30:J31"/>
    <mergeCell ref="C25:H25"/>
    <mergeCell ref="I41:I45"/>
    <mergeCell ref="J41:J45"/>
    <mergeCell ref="J49:J53"/>
    <mergeCell ref="A8:A11"/>
    <mergeCell ref="B8:B10"/>
    <mergeCell ref="C8:D8"/>
    <mergeCell ref="A23:A25"/>
    <mergeCell ref="A12:A19"/>
    <mergeCell ref="A26:A27"/>
    <mergeCell ref="A28:A32"/>
    <mergeCell ref="B28:B31"/>
    <mergeCell ref="G30:G31"/>
    <mergeCell ref="A20:A22"/>
    <mergeCell ref="B20:B21"/>
    <mergeCell ref="B23:B24"/>
    <mergeCell ref="C23:D23"/>
    <mergeCell ref="B12:B18"/>
    <mergeCell ref="C12:D16"/>
    <mergeCell ref="E12:E16"/>
    <mergeCell ref="C9:D9"/>
    <mergeCell ref="F12:F16"/>
    <mergeCell ref="G12:G16"/>
    <mergeCell ref="A71:A77"/>
    <mergeCell ref="B71:B76"/>
    <mergeCell ref="C71:D71"/>
    <mergeCell ref="K28:K31"/>
    <mergeCell ref="C28:D28"/>
    <mergeCell ref="C30:D31"/>
    <mergeCell ref="E30:E31"/>
    <mergeCell ref="F30:F31"/>
    <mergeCell ref="E41:E45"/>
    <mergeCell ref="F41:F45"/>
    <mergeCell ref="G41:G45"/>
    <mergeCell ref="H41:H45"/>
    <mergeCell ref="C48:H48"/>
    <mergeCell ref="A33:A40"/>
    <mergeCell ref="B33:B39"/>
    <mergeCell ref="C33:D33"/>
    <mergeCell ref="C36:D36"/>
    <mergeCell ref="C38:D38"/>
    <mergeCell ref="C39:D39"/>
    <mergeCell ref="C37:D37"/>
    <mergeCell ref="C35:D35"/>
    <mergeCell ref="C34:D34"/>
    <mergeCell ref="I49:I53"/>
    <mergeCell ref="A68:A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2021-06-25T06:34:39Z</cp:lastPrinted>
  <dcterms:created xsi:type="dcterms:W3CDTF">2020-09-02T05:56:03Z</dcterms:created>
  <dcterms:modified xsi:type="dcterms:W3CDTF">2021-06-29T09:46:26Z</dcterms:modified>
</cp:coreProperties>
</file>