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8" i="1" l="1"/>
  <c r="F7" i="1"/>
  <c r="E7" i="1"/>
  <c r="F8" i="1"/>
  <c r="F48" i="1"/>
  <c r="E48" i="1"/>
  <c r="G126" i="1"/>
  <c r="G125" i="1"/>
  <c r="F118" i="1"/>
  <c r="E118" i="1"/>
  <c r="G69" i="1"/>
  <c r="G67" i="1"/>
  <c r="G68" i="1"/>
  <c r="G70" i="1"/>
  <c r="G71" i="1"/>
  <c r="G78" i="1"/>
  <c r="G79" i="1"/>
  <c r="G80" i="1"/>
  <c r="G81" i="1"/>
  <c r="G56" i="1"/>
  <c r="F6" i="1" l="1"/>
  <c r="G52" i="1"/>
  <c r="G51" i="1"/>
  <c r="G28" i="1"/>
  <c r="E23" i="1"/>
  <c r="F23" i="1"/>
  <c r="F16" i="1"/>
  <c r="G16" i="1" s="1"/>
  <c r="G18" i="1"/>
  <c r="G17" i="1"/>
  <c r="E16" i="1"/>
  <c r="F62" i="1"/>
  <c r="E62" i="1"/>
  <c r="G64" i="1" l="1"/>
  <c r="E6" i="1"/>
  <c r="G72" i="1"/>
  <c r="G73" i="1"/>
  <c r="G74" i="1"/>
  <c r="G75" i="1"/>
  <c r="G76" i="1"/>
  <c r="G77" i="1"/>
  <c r="G83" i="1"/>
  <c r="G84" i="1"/>
  <c r="G85" i="1"/>
  <c r="G86" i="1"/>
  <c r="G87" i="1"/>
  <c r="G88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9" i="1"/>
  <c r="G120" i="1"/>
  <c r="G121" i="1"/>
  <c r="G122" i="1"/>
  <c r="G123" i="1"/>
  <c r="G124" i="1"/>
  <c r="G128" i="1"/>
  <c r="G129" i="1"/>
  <c r="G132" i="1"/>
  <c r="G133" i="1"/>
  <c r="G134" i="1"/>
  <c r="G135" i="1"/>
  <c r="G136" i="1"/>
  <c r="G137" i="1"/>
  <c r="G138" i="1"/>
  <c r="G140" i="1"/>
  <c r="G141" i="1"/>
  <c r="G142" i="1"/>
  <c r="G143" i="1"/>
  <c r="G145" i="1"/>
  <c r="G146" i="1"/>
  <c r="G147" i="1"/>
  <c r="G148" i="1"/>
  <c r="G150" i="1"/>
  <c r="G151" i="1"/>
  <c r="G152" i="1"/>
  <c r="G153" i="1"/>
  <c r="G155" i="1"/>
  <c r="G156" i="1"/>
  <c r="G157" i="1"/>
  <c r="G158" i="1"/>
  <c r="G159" i="1"/>
  <c r="G160" i="1"/>
  <c r="G61" i="1"/>
  <c r="G62" i="1"/>
  <c r="G63" i="1"/>
  <c r="G58" i="1"/>
  <c r="G59" i="1"/>
  <c r="G60" i="1"/>
  <c r="G49" i="1"/>
  <c r="G50" i="1"/>
  <c r="G54" i="1"/>
  <c r="G55" i="1"/>
  <c r="G46" i="1"/>
  <c r="G47" i="1"/>
  <c r="G44" i="1"/>
  <c r="G45" i="1"/>
  <c r="G37" i="1"/>
  <c r="G38" i="1"/>
  <c r="G39" i="1"/>
  <c r="G40" i="1"/>
  <c r="G41" i="1"/>
  <c r="G42" i="1"/>
  <c r="G43" i="1"/>
  <c r="F36" i="1"/>
  <c r="E36" i="1"/>
  <c r="F66" i="1"/>
  <c r="E66" i="1"/>
  <c r="F89" i="1"/>
  <c r="E89" i="1"/>
  <c r="F127" i="1"/>
  <c r="E127" i="1"/>
  <c r="G89" i="1" l="1"/>
  <c r="G36" i="1"/>
  <c r="G7" i="1"/>
  <c r="G8" i="1"/>
  <c r="G127" i="1"/>
  <c r="G66" i="1"/>
  <c r="G6" i="1"/>
  <c r="G11" i="1"/>
  <c r="G13" i="1"/>
  <c r="G15" i="1"/>
  <c r="G20" i="1"/>
  <c r="G21" i="1"/>
  <c r="G22" i="1"/>
  <c r="G24" i="1"/>
  <c r="G25" i="1"/>
  <c r="G26" i="1"/>
  <c r="G27" i="1"/>
  <c r="G30" i="1"/>
  <c r="G31" i="1"/>
  <c r="G32" i="1"/>
  <c r="G33" i="1"/>
  <c r="F154" i="1"/>
  <c r="E154" i="1"/>
  <c r="F144" i="1"/>
  <c r="E144" i="1"/>
  <c r="F115" i="1"/>
  <c r="E115" i="1"/>
  <c r="F82" i="1"/>
  <c r="E82" i="1"/>
  <c r="F57" i="1"/>
  <c r="E57" i="1"/>
  <c r="F53" i="1"/>
  <c r="E53" i="1"/>
  <c r="F29" i="1"/>
  <c r="E29" i="1"/>
  <c r="F19" i="1"/>
  <c r="E19" i="1"/>
  <c r="F10" i="1"/>
  <c r="G57" i="1" l="1"/>
  <c r="G48" i="1"/>
  <c r="G144" i="1"/>
  <c r="G53" i="1"/>
  <c r="G82" i="1"/>
  <c r="G118" i="1"/>
  <c r="G154" i="1"/>
  <c r="G10" i="1"/>
  <c r="G14" i="1"/>
  <c r="G23" i="1"/>
  <c r="G29" i="1"/>
  <c r="G12" i="1"/>
  <c r="G19" i="1"/>
  <c r="F9" i="1"/>
  <c r="E9" i="1"/>
  <c r="G9" i="1" l="1"/>
</calcChain>
</file>

<file path=xl/sharedStrings.xml><?xml version="1.0" encoding="utf-8"?>
<sst xmlns="http://schemas.openxmlformats.org/spreadsheetml/2006/main" count="170" uniqueCount="100">
  <si>
    <t>Dział</t>
  </si>
  <si>
    <t>Rozdział</t>
  </si>
  <si>
    <t>Treść</t>
  </si>
  <si>
    <t>Plan po zmianach</t>
  </si>
  <si>
    <t>Wykonanie</t>
  </si>
  <si>
    <t>%</t>
  </si>
  <si>
    <t>Wydatki bieżące</t>
  </si>
  <si>
    <t>Wydatki majątkowe</t>
  </si>
  <si>
    <t>wydatki bieżące</t>
  </si>
  <si>
    <t xml:space="preserve">Wydatki bieżące </t>
  </si>
  <si>
    <t>Pozostała działalność w tym:</t>
  </si>
  <si>
    <t xml:space="preserve">Wydatki majątkowe </t>
  </si>
  <si>
    <t>Obsługa papierów wartościowych, kredytów i pożyczek jednostek samorządu terytorialnego w tym:</t>
  </si>
  <si>
    <t>Wydatki bieżące 
(Odsetki od udzielonych pożyczek i kredytów)</t>
  </si>
  <si>
    <t>Rezerwa celowa zarządzanie kryzysowe</t>
  </si>
  <si>
    <t>Infrastruktura wodociągowa i sanitacyjna wsi 
w tym:</t>
  </si>
  <si>
    <t>Rolnictwo i łowiectwo 
w tym:</t>
  </si>
  <si>
    <t>Izby rolnicze 
w tym:</t>
  </si>
  <si>
    <t>Pozostała działalność
 w tym :</t>
  </si>
  <si>
    <t>Transport i łączność 
w tym</t>
  </si>
  <si>
    <t>Drogi publiczne gminne
 w tym:</t>
  </si>
  <si>
    <t>Gospodarka mieszkaniowa 
w tym:</t>
  </si>
  <si>
    <t>Różne jednostki obsługi gospodarki mieszkaniowej 
w tym:</t>
  </si>
  <si>
    <t>Gospodarka gruntami i nieruchomościami 
w tym:</t>
  </si>
  <si>
    <t>Działalność usługowa
 w tym:</t>
  </si>
  <si>
    <t>Plany zagospodarowania przestrzennego 
w tym :</t>
  </si>
  <si>
    <t>Opracowania geodezyjne i kartograficzne 
w tym:</t>
  </si>
  <si>
    <t>Cmentarze 
w tym:</t>
  </si>
  <si>
    <t>Administracja publiczna 
w tym:</t>
  </si>
  <si>
    <t>Rady gmin 
w tym:</t>
  </si>
  <si>
    <t>Urzędy gmin 
w tym:</t>
  </si>
  <si>
    <t>Promocja jednostek samorządu terytorialnego 
w tym :</t>
  </si>
  <si>
    <t>Pozostała działalność 
w tym:</t>
  </si>
  <si>
    <t>Urzędy wojewódzkie 
w tym:</t>
  </si>
  <si>
    <t>Urzędy naczelnych organów władzy państwowej, kontroli i ochrony prawa oraz sądownictwa 
w tym:</t>
  </si>
  <si>
    <t>Bezpieczeństwo publiczne i ochrona przeciwpożarowa
 w tym:</t>
  </si>
  <si>
    <t>Urzędy naczelnych organów władzy państwowej, kontroli i ochrony prawa 
w tym:</t>
  </si>
  <si>
    <t>Ochotnicze straże pożarne 
w tym:</t>
  </si>
  <si>
    <t>Obsługa długu publicznego
 w tym:</t>
  </si>
  <si>
    <t>Rozliczenia z tytułu poręczeń i gwarancji udzielonych przez Skarb Państwa lub jednostkę samorządu terytorialnego
 w tym:</t>
  </si>
  <si>
    <t>Różne rozliczenia
 w tym:</t>
  </si>
  <si>
    <t>Oświata i wychowanie
 w tym:</t>
  </si>
  <si>
    <t>Oddziały przedszkolne w szkołach podstawowych
 w tym:</t>
  </si>
  <si>
    <t>Przedszkola 
w tym:</t>
  </si>
  <si>
    <t>Gimnazja 
w tym:</t>
  </si>
  <si>
    <t>Dowożenie uczniów do szkół 
w tym:</t>
  </si>
  <si>
    <t>Dokształcanie i doskonalenie nauczycieli
 w tym:</t>
  </si>
  <si>
    <t>Stołówki szkolne i przedszkolne  
w tym:</t>
  </si>
  <si>
    <t>Ochrona zdrowia 
w tym:</t>
  </si>
  <si>
    <t>Rezerwy ogólne i celowe 
w tym:</t>
  </si>
  <si>
    <t>Szkoły podstawowe
w tym:</t>
  </si>
  <si>
    <t>Zwalczanie narkomanii 
w tym:</t>
  </si>
  <si>
    <t>Przeciwdziałanie alkoholizmowi 
w tym:</t>
  </si>
  <si>
    <t>Pomoc społeczna 
w tym:</t>
  </si>
  <si>
    <t>Ośrodki wsparcia 
w tym:</t>
  </si>
  <si>
    <t>Świadczenia rodzinne, świadczenia z funduszu alimentacyjnego oraz składki na ubezpieczenia emerytalne i rentowe z ubezpieczenia społecznego 
w tym:</t>
  </si>
  <si>
    <t>Składki na ubezpieczenia zdrowotne opłacane za osoby pobierające niektóre świadczenia z pomocy społecznej, niektóre świadczenia rodzinne oraz za osoby uczestniczące w zajęciach w centrum integracji społecznej 
w tym:</t>
  </si>
  <si>
    <t>Zasiłki i pomoc w naturze oraz składki na ubezpieczenia emerytalne i rentowe 
w tym:</t>
  </si>
  <si>
    <t>Domy pomocy społecznej 
w tym:</t>
  </si>
  <si>
    <t>Rodziny zastępcze 
w tym:</t>
  </si>
  <si>
    <t>Wspieranie rodziny 
w tym:</t>
  </si>
  <si>
    <t>Dodatki mieszkaniowe 
w tym:</t>
  </si>
  <si>
    <t>Zasiłki stałe 
w tym:</t>
  </si>
  <si>
    <t>Ośrodki pomocy społecznej 
w tym:</t>
  </si>
  <si>
    <t>Usługi opiekuńcze i specjalistyczne usługi opiekuńcze 
w tym:</t>
  </si>
  <si>
    <t>Pozostałe zadania w zakresie polityki społecznej 
w tym:</t>
  </si>
  <si>
    <t>Edukacyjna opieka wychowawcza 
w tym:</t>
  </si>
  <si>
    <t>Świetlice szkolne  
w tym:</t>
  </si>
  <si>
    <t>Pomoc materialna dla uczniów 
w tym:</t>
  </si>
  <si>
    <t>Dokształcanie i doskonalenie nauczycieli 
w tym:</t>
  </si>
  <si>
    <t>Gospodarka komunalna i ochrona środowiska 
w tym:</t>
  </si>
  <si>
    <t>Gospodarka odpadami 
w tym:</t>
  </si>
  <si>
    <t>Oczyszczanie miast i wsi 
w tym:</t>
  </si>
  <si>
    <t>Schroniska dla zwierząt 
w tym:</t>
  </si>
  <si>
    <t>Oświetlenie ulic, placów i dróg 
w tym:</t>
  </si>
  <si>
    <t>Wpływy i wydatki związane z gromadzeniem środków z opłat i kar za korzystanie ze środowiska 
w tym:</t>
  </si>
  <si>
    <t>Wpływy i wydatki związane z gromadzeniem środków z opłat produktowych 
w tym:</t>
  </si>
  <si>
    <t>Kultura i ochrona dziedzictwa narodowego
w tym:</t>
  </si>
  <si>
    <t>Biblioteki 
w tym:</t>
  </si>
  <si>
    <t>Ochrona zabytków i opieka nad zbytkami 
w tym:</t>
  </si>
  <si>
    <t>Kultura fizyczna 
w tym:</t>
  </si>
  <si>
    <t>Zadania w zakresie kultury fizycznej 
w tym:</t>
  </si>
  <si>
    <t>Domy i ośrodki kultury, świetlice i kluby 
w tym:</t>
  </si>
  <si>
    <t>010</t>
  </si>
  <si>
    <t>01010</t>
  </si>
  <si>
    <t>01030</t>
  </si>
  <si>
    <t>01095</t>
  </si>
  <si>
    <t xml:space="preserve">   Wydatki bieżące</t>
  </si>
  <si>
    <t xml:space="preserve">   Wydatki majątkowe</t>
  </si>
  <si>
    <t>WYDATKI OGÓŁEM:
w tym:</t>
  </si>
  <si>
    <r>
      <t xml:space="preserve">Informacja o przebiegu wykonania budżetu Gminy Kwidzyn za I-sze półrocze 2014
</t>
    </r>
    <r>
      <rPr>
        <b/>
        <u/>
        <sz val="12"/>
        <color theme="1"/>
        <rFont val="Calibri"/>
        <family val="2"/>
        <charset val="238"/>
        <scheme val="minor"/>
      </rPr>
      <t>Wydatki budżetowe</t>
    </r>
  </si>
  <si>
    <t>Zał. Nr 2
do informacji Wójta Gminy Kwidzyn
o przebiegu wykonania budżetu
Gminy Kwidzyn za I półrocze 2014r.</t>
  </si>
  <si>
    <t>Przetwórstwo przemysłowe</t>
  </si>
  <si>
    <t>150</t>
  </si>
  <si>
    <t>15011</t>
  </si>
  <si>
    <t>Rozwój przedsiębiorczości                                                       w tym:</t>
  </si>
  <si>
    <t>Wybory do Parlamentu Europejskiego                                                             w tym:</t>
  </si>
  <si>
    <t>Rezerwy</t>
  </si>
  <si>
    <t>Pozostała działalność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</si>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</sst>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6"/>
      <color theme="1"/>
      <name val="Times New Roman"/>
      <family val="1"/>
      <charset val="238"/>
    </font>
    <font>
      <sz val="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top"/>
    </xf>
    <xf numFmtId="0" fontId="1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5" xfId="0" applyFont="1" applyBorder="1"/>
    <xf numFmtId="0" fontId="1" fillId="0" borderId="11" xfId="0" applyFont="1" applyBorder="1" applyAlignment="1">
      <alignment vertical="center" wrapText="1"/>
    </xf>
    <xf numFmtId="0" fontId="8" fillId="0" borderId="0" xfId="0" applyFont="1" applyAlignment="1">
      <alignment vertical="top"/>
    </xf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3" fontId="10" fillId="0" borderId="6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49" fontId="10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3" fontId="0" fillId="0" borderId="0" xfId="0" applyNumberFormat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1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tabSelected="1" zoomScaleNormal="100" workbookViewId="0">
      <selection activeCell="N6" sqref="N6"/>
    </sheetView>
  </sheetViews>
  <sheetFormatPr defaultRowHeight="15" x14ac:dyDescent="0.25"/>
  <cols>
    <col min="1" max="1" width="5.42578125" style="1" customWidth="1"/>
    <col min="2" max="2" width="8" customWidth="1"/>
    <col min="3" max="3" width="2.42578125" customWidth="1"/>
    <col min="4" max="4" width="41.5703125" customWidth="1"/>
    <col min="5" max="6" width="15" customWidth="1"/>
    <col min="7" max="7" width="11.28515625" customWidth="1"/>
    <col min="10" max="10" width="9.85546875" bestFit="1" customWidth="1"/>
  </cols>
  <sheetData>
    <row r="1" spans="1:11" ht="60" customHeight="1" x14ac:dyDescent="0.25">
      <c r="E1" s="21"/>
      <c r="F1" s="56" t="s">
        <v>91</v>
      </c>
      <c r="G1" s="56"/>
    </row>
    <row r="2" spans="1:11" ht="38.25" customHeight="1" x14ac:dyDescent="0.25">
      <c r="A2" s="60" t="s">
        <v>90</v>
      </c>
      <c r="B2" s="60"/>
      <c r="C2" s="60"/>
      <c r="D2" s="60"/>
      <c r="E2" s="60"/>
      <c r="F2" s="60"/>
      <c r="J2" t="s">
        <v>99</v>
      </c>
    </row>
    <row r="3" spans="1:11" ht="15.75" customHeight="1" x14ac:dyDescent="0.25">
      <c r="A3" s="68" t="s">
        <v>0</v>
      </c>
      <c r="B3" s="68" t="s">
        <v>1</v>
      </c>
      <c r="C3" s="61" t="s">
        <v>2</v>
      </c>
      <c r="D3" s="62"/>
      <c r="E3" s="68" t="s">
        <v>3</v>
      </c>
      <c r="F3" s="68" t="s">
        <v>4</v>
      </c>
      <c r="G3" s="68" t="s">
        <v>5</v>
      </c>
    </row>
    <row r="4" spans="1:11" ht="11.25" customHeight="1" x14ac:dyDescent="0.25">
      <c r="A4" s="68"/>
      <c r="B4" s="68"/>
      <c r="C4" s="63"/>
      <c r="D4" s="64"/>
      <c r="E4" s="68"/>
      <c r="F4" s="68"/>
      <c r="G4" s="68"/>
    </row>
    <row r="5" spans="1:11" s="4" customFormat="1" ht="7.5" customHeight="1" x14ac:dyDescent="0.15">
      <c r="A5" s="3">
        <v>1</v>
      </c>
      <c r="B5" s="3">
        <v>2</v>
      </c>
      <c r="C5" s="69">
        <v>3</v>
      </c>
      <c r="D5" s="70"/>
      <c r="E5" s="3">
        <v>4</v>
      </c>
      <c r="F5" s="3">
        <v>5</v>
      </c>
      <c r="G5" s="3">
        <v>6</v>
      </c>
    </row>
    <row r="6" spans="1:11" ht="30.75" customHeight="1" x14ac:dyDescent="0.25">
      <c r="A6" s="48"/>
      <c r="B6" s="65"/>
      <c r="C6" s="40" t="s">
        <v>89</v>
      </c>
      <c r="D6" s="52"/>
      <c r="E6" s="16">
        <f>E7+E8</f>
        <v>37108860</v>
      </c>
      <c r="F6" s="16">
        <f>F7+F8</f>
        <v>17814449.059999999</v>
      </c>
      <c r="G6" s="14">
        <f t="shared" ref="G6:G8" si="0">F6/E6</f>
        <v>0.48005918424872118</v>
      </c>
    </row>
    <row r="7" spans="1:11" ht="18.75" customHeight="1" x14ac:dyDescent="0.25">
      <c r="A7" s="48"/>
      <c r="B7" s="66"/>
      <c r="C7" s="51" t="s">
        <v>87</v>
      </c>
      <c r="D7" s="54"/>
      <c r="E7" s="17">
        <f>E13+E15+E21+E25+E27+E31+E33+E38+E40+E42+E45+E47+E50+E52+E55+E59+E61+E64+E68+E71+E73+E75+E77+E79+E81+E84+E86+E88+E91+E93+E95+E97+E99+E101+E103+E105+E107+E109+E112+E114+E120+E122+E124+E126+E129+E133+E135+E137+E142+E146+E148+E151+E153+E156+E159</f>
        <v>30691832</v>
      </c>
      <c r="F7" s="17">
        <f>F13+F15+F21+F25+F27+F31+F33+F38+F40+F42+F45+F47+F50+F52+F55+F59+F61+F64+F68+F71+F73+F75+F77+F79+F81+F84+F86+F88+F91+F93+F95+F97+F99+F101+F103+F105+F107+F109+F112+F114+F120+F122+F124+F126+F129+F133+F135+F137+F142+F146+F148+F151+F153+F156+F159</f>
        <v>15589356</v>
      </c>
      <c r="G7" s="15">
        <f t="shared" si="0"/>
        <v>0.50793175200489826</v>
      </c>
    </row>
    <row r="8" spans="1:11" ht="18.75" customHeight="1" x14ac:dyDescent="0.25">
      <c r="A8" s="48"/>
      <c r="B8" s="67"/>
      <c r="C8" s="40" t="s">
        <v>88</v>
      </c>
      <c r="D8" s="52"/>
      <c r="E8" s="17">
        <f>E11+E18+E22+E28+E43+E56+E69+E110+E138+E143+E149+E157+E160</f>
        <v>6417028</v>
      </c>
      <c r="F8" s="17">
        <f>F11+F18+F22+F28+F43+F56+F69+F110+F138+F143+F149+F157+F160</f>
        <v>2225093.06</v>
      </c>
      <c r="G8" s="15">
        <f t="shared" si="0"/>
        <v>0.3467482236324978</v>
      </c>
    </row>
    <row r="9" spans="1:11" ht="28.5" customHeight="1" x14ac:dyDescent="0.25">
      <c r="A9" s="59" t="s">
        <v>83</v>
      </c>
      <c r="B9" s="12"/>
      <c r="C9" s="40" t="s">
        <v>16</v>
      </c>
      <c r="D9" s="52"/>
      <c r="E9" s="16">
        <f>E10+E12+E14</f>
        <v>642889</v>
      </c>
      <c r="F9" s="16">
        <f>F10+F12+F14</f>
        <v>547137</v>
      </c>
      <c r="G9" s="14">
        <f>F9/E9</f>
        <v>0.85105982525754831</v>
      </c>
      <c r="J9" s="26"/>
      <c r="K9" s="17"/>
    </row>
    <row r="10" spans="1:11" ht="28.5" customHeight="1" x14ac:dyDescent="0.25">
      <c r="A10" s="59"/>
      <c r="B10" s="57" t="s">
        <v>84</v>
      </c>
      <c r="C10" s="50" t="s">
        <v>15</v>
      </c>
      <c r="D10" s="45"/>
      <c r="E10" s="17">
        <v>70000</v>
      </c>
      <c r="F10" s="17">
        <f>F11</f>
        <v>0</v>
      </c>
      <c r="G10" s="15">
        <f>F10/E10</f>
        <v>0</v>
      </c>
    </row>
    <row r="11" spans="1:11" ht="17.25" customHeight="1" x14ac:dyDescent="0.25">
      <c r="A11" s="59"/>
      <c r="B11" s="58"/>
      <c r="C11" s="5"/>
      <c r="D11" s="6" t="s">
        <v>7</v>
      </c>
      <c r="E11" s="17">
        <v>70000</v>
      </c>
      <c r="F11" s="17">
        <v>0</v>
      </c>
      <c r="G11" s="15">
        <f t="shared" ref="G11:G64" si="1">F11/E11</f>
        <v>0</v>
      </c>
    </row>
    <row r="12" spans="1:11" ht="28.5" customHeight="1" x14ac:dyDescent="0.25">
      <c r="A12" s="59"/>
      <c r="B12" s="57" t="s">
        <v>85</v>
      </c>
      <c r="C12" s="44" t="s">
        <v>17</v>
      </c>
      <c r="D12" s="45"/>
      <c r="E12" s="17">
        <v>50000</v>
      </c>
      <c r="F12" s="17">
        <v>24249</v>
      </c>
      <c r="G12" s="15">
        <f t="shared" si="1"/>
        <v>0.48498000000000002</v>
      </c>
    </row>
    <row r="13" spans="1:11" ht="17.25" customHeight="1" x14ac:dyDescent="0.25">
      <c r="A13" s="59"/>
      <c r="B13" s="58"/>
      <c r="C13" s="5"/>
      <c r="D13" s="6" t="s">
        <v>6</v>
      </c>
      <c r="E13" s="17">
        <v>50000</v>
      </c>
      <c r="F13" s="17">
        <v>24249</v>
      </c>
      <c r="G13" s="15">
        <f t="shared" si="1"/>
        <v>0.48498000000000002</v>
      </c>
    </row>
    <row r="14" spans="1:11" ht="28.5" customHeight="1" x14ac:dyDescent="0.25">
      <c r="A14" s="59"/>
      <c r="B14" s="57" t="s">
        <v>86</v>
      </c>
      <c r="C14" s="44" t="s">
        <v>18</v>
      </c>
      <c r="D14" s="45"/>
      <c r="E14" s="17">
        <v>522889</v>
      </c>
      <c r="F14" s="17">
        <v>522888</v>
      </c>
      <c r="G14" s="15">
        <f t="shared" si="1"/>
        <v>0.99999808754821773</v>
      </c>
    </row>
    <row r="15" spans="1:11" ht="17.25" customHeight="1" x14ac:dyDescent="0.25">
      <c r="A15" s="59"/>
      <c r="B15" s="58"/>
      <c r="C15" s="5"/>
      <c r="D15" s="6" t="s">
        <v>6</v>
      </c>
      <c r="E15" s="17">
        <v>522889</v>
      </c>
      <c r="F15" s="17">
        <v>522888</v>
      </c>
      <c r="G15" s="15">
        <f t="shared" si="1"/>
        <v>0.99999808754821773</v>
      </c>
    </row>
    <row r="16" spans="1:11" ht="17.25" customHeight="1" x14ac:dyDescent="0.25">
      <c r="A16" s="37" t="s">
        <v>93</v>
      </c>
      <c r="B16" s="22"/>
      <c r="C16" s="40" t="s">
        <v>92</v>
      </c>
      <c r="D16" s="41"/>
      <c r="E16" s="16">
        <f>E17</f>
        <v>350000</v>
      </c>
      <c r="F16" s="16">
        <f>F17</f>
        <v>350000</v>
      </c>
      <c r="G16" s="15">
        <f t="shared" si="1"/>
        <v>1</v>
      </c>
    </row>
    <row r="17" spans="1:7" ht="30" customHeight="1" x14ac:dyDescent="0.25">
      <c r="A17" s="38"/>
      <c r="B17" s="42" t="s">
        <v>94</v>
      </c>
      <c r="C17" s="29" t="s">
        <v>95</v>
      </c>
      <c r="D17" s="30"/>
      <c r="E17" s="17">
        <v>350000</v>
      </c>
      <c r="F17" s="17">
        <v>350000</v>
      </c>
      <c r="G17" s="15">
        <f t="shared" si="1"/>
        <v>1</v>
      </c>
    </row>
    <row r="18" spans="1:7" ht="17.25" customHeight="1" x14ac:dyDescent="0.25">
      <c r="A18" s="39"/>
      <c r="B18" s="43"/>
      <c r="C18" s="23"/>
      <c r="D18" s="6" t="s">
        <v>7</v>
      </c>
      <c r="E18" s="17">
        <v>350000</v>
      </c>
      <c r="F18" s="17">
        <v>350000</v>
      </c>
      <c r="G18" s="15">
        <f t="shared" si="1"/>
        <v>1</v>
      </c>
    </row>
    <row r="19" spans="1:7" ht="28.5" customHeight="1" x14ac:dyDescent="0.25">
      <c r="A19" s="48">
        <v>600</v>
      </c>
      <c r="B19" s="12"/>
      <c r="C19" s="51" t="s">
        <v>19</v>
      </c>
      <c r="D19" s="52"/>
      <c r="E19" s="16">
        <f>E20</f>
        <v>1836851</v>
      </c>
      <c r="F19" s="16">
        <f>F20</f>
        <v>203037</v>
      </c>
      <c r="G19" s="14">
        <f t="shared" si="1"/>
        <v>0.11053536732157372</v>
      </c>
    </row>
    <row r="20" spans="1:7" ht="28.5" customHeight="1" x14ac:dyDescent="0.25">
      <c r="A20" s="48"/>
      <c r="B20" s="46">
        <v>60016</v>
      </c>
      <c r="C20" s="50" t="s">
        <v>20</v>
      </c>
      <c r="D20" s="45"/>
      <c r="E20" s="17">
        <v>1836851</v>
      </c>
      <c r="F20" s="17">
        <v>203037</v>
      </c>
      <c r="G20" s="15">
        <f t="shared" si="1"/>
        <v>0.11053536732157372</v>
      </c>
    </row>
    <row r="21" spans="1:7" ht="17.25" customHeight="1" x14ac:dyDescent="0.25">
      <c r="A21" s="48"/>
      <c r="B21" s="47"/>
      <c r="C21" s="5"/>
      <c r="D21" s="6" t="s">
        <v>6</v>
      </c>
      <c r="E21" s="17">
        <v>356269</v>
      </c>
      <c r="F21" s="17">
        <v>171131</v>
      </c>
      <c r="G21" s="15">
        <f t="shared" si="1"/>
        <v>0.48034210105285613</v>
      </c>
    </row>
    <row r="22" spans="1:7" ht="17.25" customHeight="1" x14ac:dyDescent="0.25">
      <c r="A22" s="48"/>
      <c r="B22" s="47"/>
      <c r="C22" s="5"/>
      <c r="D22" s="6" t="s">
        <v>7</v>
      </c>
      <c r="E22" s="17">
        <v>1480582</v>
      </c>
      <c r="F22" s="17">
        <v>31906</v>
      </c>
      <c r="G22" s="15">
        <f t="shared" si="1"/>
        <v>2.154963386019822E-2</v>
      </c>
    </row>
    <row r="23" spans="1:7" ht="28.5" customHeight="1" x14ac:dyDescent="0.25">
      <c r="A23" s="48">
        <v>700</v>
      </c>
      <c r="B23" s="13"/>
      <c r="C23" s="40" t="s">
        <v>21</v>
      </c>
      <c r="D23" s="52"/>
      <c r="E23" s="16">
        <f>E24+E26</f>
        <v>1295200</v>
      </c>
      <c r="F23" s="16">
        <f>F24+F26</f>
        <v>656156</v>
      </c>
      <c r="G23" s="14">
        <f t="shared" si="1"/>
        <v>0.50660592958616435</v>
      </c>
    </row>
    <row r="24" spans="1:7" ht="28.5" customHeight="1" x14ac:dyDescent="0.25">
      <c r="A24" s="48"/>
      <c r="B24" s="46">
        <v>70004</v>
      </c>
      <c r="C24" s="44" t="s">
        <v>22</v>
      </c>
      <c r="D24" s="45"/>
      <c r="E24" s="17">
        <v>555200</v>
      </c>
      <c r="F24" s="17">
        <v>181048</v>
      </c>
      <c r="G24" s="15">
        <f t="shared" si="1"/>
        <v>0.32609510086455329</v>
      </c>
    </row>
    <row r="25" spans="1:7" ht="17.25" customHeight="1" x14ac:dyDescent="0.25">
      <c r="A25" s="48"/>
      <c r="B25" s="47"/>
      <c r="C25" s="5"/>
      <c r="D25" s="6" t="s">
        <v>6</v>
      </c>
      <c r="E25" s="17">
        <v>555200</v>
      </c>
      <c r="F25" s="17">
        <v>181048</v>
      </c>
      <c r="G25" s="15">
        <f t="shared" si="1"/>
        <v>0.32609510086455329</v>
      </c>
    </row>
    <row r="26" spans="1:7" ht="28.5" customHeight="1" x14ac:dyDescent="0.25">
      <c r="A26" s="48"/>
      <c r="B26" s="46">
        <v>70005</v>
      </c>
      <c r="C26" s="44" t="s">
        <v>23</v>
      </c>
      <c r="D26" s="45"/>
      <c r="E26" s="17">
        <v>740000</v>
      </c>
      <c r="F26" s="17">
        <v>475108</v>
      </c>
      <c r="G26" s="15">
        <f t="shared" si="1"/>
        <v>0.64203783783783785</v>
      </c>
    </row>
    <row r="27" spans="1:7" ht="17.25" customHeight="1" x14ac:dyDescent="0.25">
      <c r="A27" s="48"/>
      <c r="B27" s="47"/>
      <c r="C27" s="5"/>
      <c r="D27" s="6" t="s">
        <v>8</v>
      </c>
      <c r="E27" s="17">
        <v>150000</v>
      </c>
      <c r="F27" s="17">
        <v>20722</v>
      </c>
      <c r="G27" s="15">
        <f t="shared" si="1"/>
        <v>0.13814666666666667</v>
      </c>
    </row>
    <row r="28" spans="1:7" ht="17.25" customHeight="1" x14ac:dyDescent="0.25">
      <c r="A28" s="48"/>
      <c r="B28" s="47"/>
      <c r="C28" s="5"/>
      <c r="D28" s="6" t="s">
        <v>7</v>
      </c>
      <c r="E28" s="17">
        <v>590000</v>
      </c>
      <c r="F28" s="17">
        <v>454386.06</v>
      </c>
      <c r="G28" s="15">
        <f t="shared" si="1"/>
        <v>0.77014586440677968</v>
      </c>
    </row>
    <row r="29" spans="1:7" ht="28.5" customHeight="1" x14ac:dyDescent="0.25">
      <c r="A29" s="48">
        <v>710</v>
      </c>
      <c r="B29" s="12"/>
      <c r="C29" s="51" t="s">
        <v>24</v>
      </c>
      <c r="D29" s="52"/>
      <c r="E29" s="16">
        <f>E30+E32+E34</f>
        <v>115000</v>
      </c>
      <c r="F29" s="16">
        <f>F30+F32+F34</f>
        <v>37464</v>
      </c>
      <c r="G29" s="14">
        <f t="shared" si="1"/>
        <v>0.32577391304347825</v>
      </c>
    </row>
    <row r="30" spans="1:7" ht="28.5" customHeight="1" x14ac:dyDescent="0.25">
      <c r="A30" s="48"/>
      <c r="B30" s="46">
        <v>71004</v>
      </c>
      <c r="C30" s="50" t="s">
        <v>25</v>
      </c>
      <c r="D30" s="45"/>
      <c r="E30" s="17">
        <v>85000</v>
      </c>
      <c r="F30" s="17">
        <v>37464</v>
      </c>
      <c r="G30" s="15">
        <f t="shared" si="1"/>
        <v>0.44075294117647057</v>
      </c>
    </row>
    <row r="31" spans="1:7" ht="17.25" customHeight="1" x14ac:dyDescent="0.25">
      <c r="A31" s="48"/>
      <c r="B31" s="47"/>
      <c r="C31" s="5"/>
      <c r="D31" s="6" t="s">
        <v>6</v>
      </c>
      <c r="E31" s="17">
        <v>85000</v>
      </c>
      <c r="F31" s="17">
        <v>37464</v>
      </c>
      <c r="G31" s="15">
        <f t="shared" si="1"/>
        <v>0.44075294117647057</v>
      </c>
    </row>
    <row r="32" spans="1:7" ht="28.5" customHeight="1" x14ac:dyDescent="0.25">
      <c r="A32" s="48"/>
      <c r="B32" s="46">
        <v>71014</v>
      </c>
      <c r="C32" s="44" t="s">
        <v>26</v>
      </c>
      <c r="D32" s="45"/>
      <c r="E32" s="17">
        <v>30000</v>
      </c>
      <c r="F32" s="17">
        <v>0</v>
      </c>
      <c r="G32" s="15">
        <f t="shared" si="1"/>
        <v>0</v>
      </c>
    </row>
    <row r="33" spans="1:7" ht="17.25" customHeight="1" x14ac:dyDescent="0.25">
      <c r="A33" s="48"/>
      <c r="B33" s="47"/>
      <c r="C33" s="5"/>
      <c r="D33" s="6" t="s">
        <v>6</v>
      </c>
      <c r="E33" s="17">
        <v>30000</v>
      </c>
      <c r="F33" s="17">
        <v>0</v>
      </c>
      <c r="G33" s="15">
        <f t="shared" si="1"/>
        <v>0</v>
      </c>
    </row>
    <row r="34" spans="1:7" ht="28.5" hidden="1" customHeight="1" x14ac:dyDescent="0.25">
      <c r="A34" s="48"/>
      <c r="B34" s="46">
        <v>71035</v>
      </c>
      <c r="C34" s="44" t="s">
        <v>27</v>
      </c>
      <c r="D34" s="45"/>
      <c r="E34" s="17">
        <v>0</v>
      </c>
      <c r="F34" s="17">
        <v>0</v>
      </c>
      <c r="G34" s="15">
        <v>0</v>
      </c>
    </row>
    <row r="35" spans="1:7" ht="17.25" hidden="1" customHeight="1" x14ac:dyDescent="0.25">
      <c r="A35" s="48"/>
      <c r="B35" s="47"/>
      <c r="C35" s="5"/>
      <c r="D35" s="6" t="s">
        <v>6</v>
      </c>
      <c r="E35" s="17">
        <v>0</v>
      </c>
      <c r="F35" s="17">
        <v>0</v>
      </c>
      <c r="G35" s="15">
        <v>0</v>
      </c>
    </row>
    <row r="36" spans="1:7" ht="28.5" customHeight="1" x14ac:dyDescent="0.25">
      <c r="A36" s="48">
        <v>750</v>
      </c>
      <c r="B36" s="12"/>
      <c r="C36" s="51" t="s">
        <v>28</v>
      </c>
      <c r="D36" s="52"/>
      <c r="E36" s="18">
        <f>E37+E39+E41+E44+E46</f>
        <v>3842141</v>
      </c>
      <c r="F36" s="18">
        <f>F37+F39+F41+F44+F46</f>
        <v>2055315</v>
      </c>
      <c r="G36" s="14">
        <f t="shared" si="1"/>
        <v>0.53494002432497922</v>
      </c>
    </row>
    <row r="37" spans="1:7" ht="28.5" customHeight="1" x14ac:dyDescent="0.25">
      <c r="A37" s="48"/>
      <c r="B37" s="46">
        <v>75011</v>
      </c>
      <c r="C37" s="50" t="s">
        <v>33</v>
      </c>
      <c r="D37" s="45"/>
      <c r="E37" s="17">
        <v>93700</v>
      </c>
      <c r="F37" s="17">
        <v>46848</v>
      </c>
      <c r="G37" s="15">
        <f t="shared" si="1"/>
        <v>0.49997865528281749</v>
      </c>
    </row>
    <row r="38" spans="1:7" ht="17.25" customHeight="1" x14ac:dyDescent="0.25">
      <c r="A38" s="48"/>
      <c r="B38" s="47"/>
      <c r="C38" s="5"/>
      <c r="D38" s="6" t="s">
        <v>9</v>
      </c>
      <c r="E38" s="17">
        <v>93700</v>
      </c>
      <c r="F38" s="17">
        <v>46848</v>
      </c>
      <c r="G38" s="15">
        <f t="shared" si="1"/>
        <v>0.49997865528281749</v>
      </c>
    </row>
    <row r="39" spans="1:7" ht="28.5" customHeight="1" x14ac:dyDescent="0.25">
      <c r="A39" s="48"/>
      <c r="B39" s="46">
        <v>75022</v>
      </c>
      <c r="C39" s="44" t="s">
        <v>29</v>
      </c>
      <c r="D39" s="45"/>
      <c r="E39" s="17">
        <v>142000</v>
      </c>
      <c r="F39" s="17">
        <v>66100</v>
      </c>
      <c r="G39" s="15">
        <f t="shared" si="1"/>
        <v>0.46549295774647886</v>
      </c>
    </row>
    <row r="40" spans="1:7" ht="17.25" customHeight="1" x14ac:dyDescent="0.25">
      <c r="A40" s="48"/>
      <c r="B40" s="47"/>
      <c r="C40" s="5"/>
      <c r="D40" s="6" t="s">
        <v>6</v>
      </c>
      <c r="E40" s="17">
        <v>142000</v>
      </c>
      <c r="F40" s="17">
        <v>66100</v>
      </c>
      <c r="G40" s="15">
        <f t="shared" si="1"/>
        <v>0.46549295774647886</v>
      </c>
    </row>
    <row r="41" spans="1:7" ht="28.5" customHeight="1" x14ac:dyDescent="0.25">
      <c r="A41" s="48"/>
      <c r="B41" s="46">
        <v>75023</v>
      </c>
      <c r="C41" s="44" t="s">
        <v>30</v>
      </c>
      <c r="D41" s="45"/>
      <c r="E41" s="17">
        <v>3290441</v>
      </c>
      <c r="F41" s="17">
        <v>1803454</v>
      </c>
      <c r="G41" s="15">
        <f t="shared" si="1"/>
        <v>0.54808884280253012</v>
      </c>
    </row>
    <row r="42" spans="1:7" ht="17.25" customHeight="1" x14ac:dyDescent="0.25">
      <c r="A42" s="48"/>
      <c r="B42" s="47"/>
      <c r="C42" s="5"/>
      <c r="D42" s="6" t="s">
        <v>9</v>
      </c>
      <c r="E42" s="17">
        <v>3265441</v>
      </c>
      <c r="F42" s="17">
        <v>1785375</v>
      </c>
      <c r="G42" s="15">
        <f t="shared" si="1"/>
        <v>0.54674850961937449</v>
      </c>
    </row>
    <row r="43" spans="1:7" ht="17.25" customHeight="1" x14ac:dyDescent="0.25">
      <c r="A43" s="48"/>
      <c r="B43" s="47"/>
      <c r="C43" s="5"/>
      <c r="D43" s="6" t="s">
        <v>7</v>
      </c>
      <c r="E43" s="17">
        <v>25000</v>
      </c>
      <c r="F43" s="17">
        <v>18079</v>
      </c>
      <c r="G43" s="15">
        <f t="shared" si="1"/>
        <v>0.72316000000000003</v>
      </c>
    </row>
    <row r="44" spans="1:7" ht="28.5" customHeight="1" x14ac:dyDescent="0.25">
      <c r="A44" s="48"/>
      <c r="B44" s="46">
        <v>75075</v>
      </c>
      <c r="C44" s="44" t="s">
        <v>31</v>
      </c>
      <c r="D44" s="45"/>
      <c r="E44" s="17">
        <v>112000</v>
      </c>
      <c r="F44" s="17">
        <v>30769</v>
      </c>
      <c r="G44" s="15">
        <f t="shared" si="1"/>
        <v>0.27472321428571428</v>
      </c>
    </row>
    <row r="45" spans="1:7" ht="17.25" customHeight="1" x14ac:dyDescent="0.25">
      <c r="A45" s="48"/>
      <c r="B45" s="47"/>
      <c r="C45" s="5"/>
      <c r="D45" s="6" t="s">
        <v>6</v>
      </c>
      <c r="E45" s="17">
        <v>112000</v>
      </c>
      <c r="F45" s="17">
        <v>30769</v>
      </c>
      <c r="G45" s="15">
        <f t="shared" si="1"/>
        <v>0.27472321428571428</v>
      </c>
    </row>
    <row r="46" spans="1:7" ht="28.5" customHeight="1" x14ac:dyDescent="0.25">
      <c r="A46" s="48"/>
      <c r="B46" s="46">
        <v>75095</v>
      </c>
      <c r="C46" s="44" t="s">
        <v>32</v>
      </c>
      <c r="D46" s="45"/>
      <c r="E46" s="17">
        <v>204000</v>
      </c>
      <c r="F46" s="17">
        <v>108144</v>
      </c>
      <c r="G46" s="15">
        <f t="shared" si="1"/>
        <v>0.53011764705882358</v>
      </c>
    </row>
    <row r="47" spans="1:7" ht="17.25" customHeight="1" x14ac:dyDescent="0.25">
      <c r="A47" s="48"/>
      <c r="B47" s="47"/>
      <c r="C47" s="5"/>
      <c r="D47" s="6" t="s">
        <v>9</v>
      </c>
      <c r="E47" s="17">
        <v>204000</v>
      </c>
      <c r="F47" s="17">
        <v>108144</v>
      </c>
      <c r="G47" s="15">
        <f t="shared" si="1"/>
        <v>0.53011764705882358</v>
      </c>
    </row>
    <row r="48" spans="1:7" ht="58.5" customHeight="1" x14ac:dyDescent="0.25">
      <c r="A48" s="33">
        <v>751</v>
      </c>
      <c r="B48" s="12"/>
      <c r="C48" s="51" t="s">
        <v>34</v>
      </c>
      <c r="D48" s="52"/>
      <c r="E48" s="16">
        <f>E49+E51</f>
        <v>32891</v>
      </c>
      <c r="F48" s="16">
        <f>F49+F51</f>
        <v>31826</v>
      </c>
      <c r="G48" s="14">
        <f t="shared" si="1"/>
        <v>0.96762032166854151</v>
      </c>
    </row>
    <row r="49" spans="1:7" ht="42.75" customHeight="1" x14ac:dyDescent="0.25">
      <c r="A49" s="34"/>
      <c r="B49" s="46">
        <v>75101</v>
      </c>
      <c r="C49" s="50" t="s">
        <v>36</v>
      </c>
      <c r="D49" s="45"/>
      <c r="E49" s="17">
        <v>1810</v>
      </c>
      <c r="F49" s="17">
        <v>906</v>
      </c>
      <c r="G49" s="15">
        <f t="shared" si="1"/>
        <v>0.50055248618784531</v>
      </c>
    </row>
    <row r="50" spans="1:7" ht="17.25" customHeight="1" x14ac:dyDescent="0.25">
      <c r="A50" s="34"/>
      <c r="B50" s="47"/>
      <c r="C50" s="5"/>
      <c r="D50" s="6" t="s">
        <v>6</v>
      </c>
      <c r="E50" s="17">
        <v>1810</v>
      </c>
      <c r="F50" s="17">
        <v>906</v>
      </c>
      <c r="G50" s="15">
        <f t="shared" si="1"/>
        <v>0.50055248618784531</v>
      </c>
    </row>
    <row r="51" spans="1:7" ht="30" customHeight="1" x14ac:dyDescent="0.25">
      <c r="A51" s="36"/>
      <c r="B51" s="27">
        <v>75113</v>
      </c>
      <c r="C51" s="29" t="s">
        <v>96</v>
      </c>
      <c r="D51" s="30"/>
      <c r="E51" s="17">
        <v>31081</v>
      </c>
      <c r="F51" s="17">
        <v>30920</v>
      </c>
      <c r="G51" s="15">
        <f t="shared" si="1"/>
        <v>0.99481998648692127</v>
      </c>
    </row>
    <row r="52" spans="1:7" ht="17.25" customHeight="1" x14ac:dyDescent="0.25">
      <c r="A52" s="35"/>
      <c r="B52" s="28"/>
      <c r="C52" s="23"/>
      <c r="D52" s="6" t="s">
        <v>6</v>
      </c>
      <c r="E52" s="17">
        <v>31081</v>
      </c>
      <c r="F52" s="17">
        <v>30920</v>
      </c>
      <c r="G52" s="15">
        <f t="shared" si="1"/>
        <v>0.99481998648692127</v>
      </c>
    </row>
    <row r="53" spans="1:7" ht="28.5" customHeight="1" x14ac:dyDescent="0.25">
      <c r="A53" s="33">
        <v>754</v>
      </c>
      <c r="B53" s="12"/>
      <c r="C53" s="51" t="s">
        <v>35</v>
      </c>
      <c r="D53" s="52"/>
      <c r="E53" s="16">
        <f>E54</f>
        <v>400000</v>
      </c>
      <c r="F53" s="16">
        <f>F54</f>
        <v>174348</v>
      </c>
      <c r="G53" s="14">
        <f t="shared" si="1"/>
        <v>0.43586999999999998</v>
      </c>
    </row>
    <row r="54" spans="1:7" ht="28.5" customHeight="1" x14ac:dyDescent="0.25">
      <c r="A54" s="34"/>
      <c r="B54" s="27">
        <v>75412</v>
      </c>
      <c r="C54" s="50" t="s">
        <v>37</v>
      </c>
      <c r="D54" s="45"/>
      <c r="E54" s="17">
        <v>400000</v>
      </c>
      <c r="F54" s="17">
        <v>174348</v>
      </c>
      <c r="G54" s="15">
        <f t="shared" si="1"/>
        <v>0.43586999999999998</v>
      </c>
    </row>
    <row r="55" spans="1:7" ht="17.25" customHeight="1" x14ac:dyDescent="0.25">
      <c r="A55" s="34"/>
      <c r="B55" s="31"/>
      <c r="C55" s="5"/>
      <c r="D55" s="6" t="s">
        <v>6</v>
      </c>
      <c r="E55" s="17">
        <v>110000</v>
      </c>
      <c r="F55" s="17">
        <v>74348</v>
      </c>
      <c r="G55" s="15">
        <f t="shared" si="1"/>
        <v>0.6758909090909091</v>
      </c>
    </row>
    <row r="56" spans="1:7" ht="17.25" customHeight="1" x14ac:dyDescent="0.25">
      <c r="A56" s="35"/>
      <c r="B56" s="32"/>
      <c r="C56" s="23"/>
      <c r="D56" s="6" t="s">
        <v>7</v>
      </c>
      <c r="E56" s="17">
        <v>290000</v>
      </c>
      <c r="F56" s="17">
        <v>100000</v>
      </c>
      <c r="G56" s="15">
        <f t="shared" si="1"/>
        <v>0.34482758620689657</v>
      </c>
    </row>
    <row r="57" spans="1:7" ht="28.5" customHeight="1" x14ac:dyDescent="0.25">
      <c r="A57" s="48">
        <v>757</v>
      </c>
      <c r="B57" s="12"/>
      <c r="C57" s="51" t="s">
        <v>38</v>
      </c>
      <c r="D57" s="52"/>
      <c r="E57" s="16">
        <f>E58+E60</f>
        <v>696000</v>
      </c>
      <c r="F57" s="16">
        <f>F58+F60</f>
        <v>276185</v>
      </c>
      <c r="G57" s="14">
        <f t="shared" si="1"/>
        <v>0.3968175287356322</v>
      </c>
    </row>
    <row r="58" spans="1:7" ht="27.75" customHeight="1" x14ac:dyDescent="0.25">
      <c r="A58" s="48"/>
      <c r="B58" s="46">
        <v>75702</v>
      </c>
      <c r="C58" s="50" t="s">
        <v>12</v>
      </c>
      <c r="D58" s="45"/>
      <c r="E58" s="17">
        <v>650000</v>
      </c>
      <c r="F58" s="17">
        <v>276185</v>
      </c>
      <c r="G58" s="15">
        <f t="shared" si="1"/>
        <v>0.4249</v>
      </c>
    </row>
    <row r="59" spans="1:7" ht="30" customHeight="1" x14ac:dyDescent="0.25">
      <c r="A59" s="48"/>
      <c r="B59" s="47"/>
      <c r="C59" s="5"/>
      <c r="D59" s="6" t="s">
        <v>13</v>
      </c>
      <c r="E59" s="17">
        <v>650000</v>
      </c>
      <c r="F59" s="17">
        <v>276185</v>
      </c>
      <c r="G59" s="15">
        <f t="shared" si="1"/>
        <v>0.4249</v>
      </c>
    </row>
    <row r="60" spans="1:7" ht="54" customHeight="1" x14ac:dyDescent="0.25">
      <c r="A60" s="48"/>
      <c r="B60" s="46">
        <v>75704</v>
      </c>
      <c r="C60" s="29" t="s">
        <v>39</v>
      </c>
      <c r="D60" s="45"/>
      <c r="E60" s="17">
        <v>46000</v>
      </c>
      <c r="F60" s="17">
        <v>0</v>
      </c>
      <c r="G60" s="15">
        <f t="shared" si="1"/>
        <v>0</v>
      </c>
    </row>
    <row r="61" spans="1:7" ht="17.25" customHeight="1" x14ac:dyDescent="0.25">
      <c r="A61" s="48"/>
      <c r="B61" s="47"/>
      <c r="C61" s="5"/>
      <c r="D61" s="6" t="s">
        <v>6</v>
      </c>
      <c r="E61" s="17">
        <v>46000</v>
      </c>
      <c r="F61" s="17">
        <v>0</v>
      </c>
      <c r="G61" s="15">
        <f t="shared" si="1"/>
        <v>0</v>
      </c>
    </row>
    <row r="62" spans="1:7" ht="28.5" customHeight="1" x14ac:dyDescent="0.25">
      <c r="A62" s="48">
        <v>758</v>
      </c>
      <c r="B62" s="12"/>
      <c r="C62" s="51" t="s">
        <v>40</v>
      </c>
      <c r="D62" s="52"/>
      <c r="E62" s="16">
        <f>E63</f>
        <v>200000</v>
      </c>
      <c r="F62" s="16">
        <f>F63</f>
        <v>0</v>
      </c>
      <c r="G62" s="14">
        <f t="shared" si="1"/>
        <v>0</v>
      </c>
    </row>
    <row r="63" spans="1:7" ht="28.5" customHeight="1" x14ac:dyDescent="0.25">
      <c r="A63" s="48"/>
      <c r="B63" s="46">
        <v>75818</v>
      </c>
      <c r="C63" s="50" t="s">
        <v>49</v>
      </c>
      <c r="D63" s="45"/>
      <c r="E63" s="17">
        <v>200000</v>
      </c>
      <c r="F63" s="17">
        <v>0</v>
      </c>
      <c r="G63" s="15">
        <f t="shared" si="1"/>
        <v>0</v>
      </c>
    </row>
    <row r="64" spans="1:7" ht="17.25" customHeight="1" x14ac:dyDescent="0.25">
      <c r="A64" s="48"/>
      <c r="B64" s="47"/>
      <c r="C64" s="7"/>
      <c r="D64" s="25" t="s">
        <v>97</v>
      </c>
      <c r="E64" s="17">
        <v>200000</v>
      </c>
      <c r="F64" s="17">
        <v>0</v>
      </c>
      <c r="G64" s="15">
        <f t="shared" si="1"/>
        <v>0</v>
      </c>
    </row>
    <row r="65" spans="1:7" ht="17.25" hidden="1" customHeight="1" x14ac:dyDescent="0.25">
      <c r="A65" s="48"/>
      <c r="B65" s="47"/>
      <c r="C65" s="8"/>
      <c r="D65" s="9" t="s">
        <v>14</v>
      </c>
      <c r="E65" s="17">
        <v>0</v>
      </c>
      <c r="F65" s="17">
        <v>0</v>
      </c>
      <c r="G65" s="15">
        <v>0</v>
      </c>
    </row>
    <row r="66" spans="1:7" ht="28.5" customHeight="1" x14ac:dyDescent="0.25">
      <c r="A66" s="48">
        <v>801</v>
      </c>
      <c r="B66" s="12"/>
      <c r="C66" s="51" t="s">
        <v>41</v>
      </c>
      <c r="D66" s="52"/>
      <c r="E66" s="19">
        <f>E67+E70+E72+E74+E76+E78+E80</f>
        <v>11926459</v>
      </c>
      <c r="F66" s="19">
        <f>F67+F70+F72+F74+F76+F78+F80</f>
        <v>6286177</v>
      </c>
      <c r="G66" s="14">
        <f t="shared" ref="G66:G132" si="2">F66/E66</f>
        <v>0.52707823839414536</v>
      </c>
    </row>
    <row r="67" spans="1:7" ht="28.5" customHeight="1" x14ac:dyDescent="0.25">
      <c r="A67" s="48"/>
      <c r="B67" s="27">
        <v>80101</v>
      </c>
      <c r="C67" s="50" t="s">
        <v>50</v>
      </c>
      <c r="D67" s="45"/>
      <c r="E67" s="17">
        <v>5535820</v>
      </c>
      <c r="F67" s="17">
        <v>3057483</v>
      </c>
      <c r="G67" s="15">
        <f t="shared" si="2"/>
        <v>0.55230896235788018</v>
      </c>
    </row>
    <row r="68" spans="1:7" ht="17.25" customHeight="1" x14ac:dyDescent="0.25">
      <c r="A68" s="48"/>
      <c r="B68" s="31"/>
      <c r="C68" s="7"/>
      <c r="D68" s="2" t="s">
        <v>9</v>
      </c>
      <c r="E68" s="17">
        <v>5471374</v>
      </c>
      <c r="F68" s="17">
        <v>2993056</v>
      </c>
      <c r="G68" s="15">
        <f t="shared" si="2"/>
        <v>0.54703918979035249</v>
      </c>
    </row>
    <row r="69" spans="1:7" ht="17.25" customHeight="1" x14ac:dyDescent="0.25">
      <c r="A69" s="48"/>
      <c r="B69" s="32"/>
      <c r="C69" s="24"/>
      <c r="D69" s="6" t="s">
        <v>7</v>
      </c>
      <c r="E69" s="17">
        <v>64446</v>
      </c>
      <c r="F69" s="17">
        <v>64427</v>
      </c>
      <c r="G69" s="15">
        <f t="shared" si="2"/>
        <v>0.99970517953014926</v>
      </c>
    </row>
    <row r="70" spans="1:7" ht="28.5" customHeight="1" x14ac:dyDescent="0.25">
      <c r="A70" s="48"/>
      <c r="B70" s="46">
        <v>80103</v>
      </c>
      <c r="C70" s="44" t="s">
        <v>42</v>
      </c>
      <c r="D70" s="45"/>
      <c r="E70" s="17">
        <v>291860</v>
      </c>
      <c r="F70" s="17">
        <v>160787</v>
      </c>
      <c r="G70" s="15">
        <f t="shared" si="2"/>
        <v>0.5509045432741726</v>
      </c>
    </row>
    <row r="71" spans="1:7" ht="17.25" customHeight="1" x14ac:dyDescent="0.25">
      <c r="A71" s="48"/>
      <c r="B71" s="47"/>
      <c r="C71" s="7"/>
      <c r="D71" s="2" t="s">
        <v>6</v>
      </c>
      <c r="E71" s="17">
        <v>291860</v>
      </c>
      <c r="F71" s="17">
        <v>160787</v>
      </c>
      <c r="G71" s="15">
        <f t="shared" si="2"/>
        <v>0.5509045432741726</v>
      </c>
    </row>
    <row r="72" spans="1:7" ht="28.5" customHeight="1" x14ac:dyDescent="0.25">
      <c r="A72" s="48"/>
      <c r="B72" s="46">
        <v>80104</v>
      </c>
      <c r="C72" s="44" t="s">
        <v>43</v>
      </c>
      <c r="D72" s="45"/>
      <c r="E72" s="17">
        <v>1747660</v>
      </c>
      <c r="F72" s="17">
        <v>815459</v>
      </c>
      <c r="G72" s="15">
        <f t="shared" si="2"/>
        <v>0.46660048293146267</v>
      </c>
    </row>
    <row r="73" spans="1:7" ht="17.25" customHeight="1" x14ac:dyDescent="0.25">
      <c r="A73" s="48"/>
      <c r="B73" s="47"/>
      <c r="C73" s="7"/>
      <c r="D73" s="2" t="s">
        <v>9</v>
      </c>
      <c r="E73" s="17">
        <v>1747660</v>
      </c>
      <c r="F73" s="17">
        <v>815459</v>
      </c>
      <c r="G73" s="15">
        <f t="shared" si="2"/>
        <v>0.46660048293146267</v>
      </c>
    </row>
    <row r="74" spans="1:7" ht="28.5" customHeight="1" x14ac:dyDescent="0.25">
      <c r="A74" s="48"/>
      <c r="B74" s="46">
        <v>80110</v>
      </c>
      <c r="C74" s="44" t="s">
        <v>44</v>
      </c>
      <c r="D74" s="45"/>
      <c r="E74" s="17">
        <v>2984569</v>
      </c>
      <c r="F74" s="17">
        <v>1553037</v>
      </c>
      <c r="G74" s="15">
        <f t="shared" si="2"/>
        <v>0.52035553542236757</v>
      </c>
    </row>
    <row r="75" spans="1:7" ht="17.25" customHeight="1" x14ac:dyDescent="0.25">
      <c r="A75" s="48"/>
      <c r="B75" s="47"/>
      <c r="C75" s="7"/>
      <c r="D75" s="2" t="s">
        <v>9</v>
      </c>
      <c r="E75" s="17">
        <v>2984569</v>
      </c>
      <c r="F75" s="17">
        <v>1553037</v>
      </c>
      <c r="G75" s="15">
        <f t="shared" si="2"/>
        <v>0.52035553542236757</v>
      </c>
    </row>
    <row r="76" spans="1:7" ht="28.5" customHeight="1" x14ac:dyDescent="0.25">
      <c r="A76" s="48"/>
      <c r="B76" s="46">
        <v>80113</v>
      </c>
      <c r="C76" s="44" t="s">
        <v>45</v>
      </c>
      <c r="D76" s="45"/>
      <c r="E76" s="17">
        <v>706000</v>
      </c>
      <c r="F76" s="17">
        <v>365385</v>
      </c>
      <c r="G76" s="15">
        <f t="shared" si="2"/>
        <v>0.51754249291784704</v>
      </c>
    </row>
    <row r="77" spans="1:7" ht="17.25" customHeight="1" x14ac:dyDescent="0.25">
      <c r="A77" s="48"/>
      <c r="B77" s="47"/>
      <c r="C77" s="7"/>
      <c r="D77" s="2" t="s">
        <v>6</v>
      </c>
      <c r="E77" s="17">
        <v>706000</v>
      </c>
      <c r="F77" s="17">
        <v>365385</v>
      </c>
      <c r="G77" s="15">
        <f t="shared" si="2"/>
        <v>0.51754249291784704</v>
      </c>
    </row>
    <row r="78" spans="1:7" ht="28.5" customHeight="1" x14ac:dyDescent="0.25">
      <c r="A78" s="48"/>
      <c r="B78" s="46">
        <v>80146</v>
      </c>
      <c r="C78" s="44" t="s">
        <v>46</v>
      </c>
      <c r="D78" s="45"/>
      <c r="E78" s="17">
        <v>44170</v>
      </c>
      <c r="F78" s="17">
        <v>21976</v>
      </c>
      <c r="G78" s="15">
        <f t="shared" si="2"/>
        <v>0.49753226171609688</v>
      </c>
    </row>
    <row r="79" spans="1:7" ht="17.25" customHeight="1" x14ac:dyDescent="0.25">
      <c r="A79" s="48"/>
      <c r="B79" s="47"/>
      <c r="C79" s="5"/>
      <c r="D79" s="6" t="s">
        <v>6</v>
      </c>
      <c r="E79" s="17">
        <v>44170</v>
      </c>
      <c r="F79" s="17">
        <v>21976</v>
      </c>
      <c r="G79" s="15">
        <f t="shared" si="2"/>
        <v>0.49753226171609688</v>
      </c>
    </row>
    <row r="80" spans="1:7" ht="28.5" customHeight="1" x14ac:dyDescent="0.25">
      <c r="A80" s="48"/>
      <c r="B80" s="46">
        <v>80148</v>
      </c>
      <c r="C80" s="44" t="s">
        <v>47</v>
      </c>
      <c r="D80" s="45"/>
      <c r="E80" s="17">
        <v>616380</v>
      </c>
      <c r="F80" s="17">
        <v>312050</v>
      </c>
      <c r="G80" s="15">
        <f t="shared" si="2"/>
        <v>0.50626237061552937</v>
      </c>
    </row>
    <row r="81" spans="1:7" ht="17.25" customHeight="1" x14ac:dyDescent="0.25">
      <c r="A81" s="48"/>
      <c r="B81" s="47"/>
      <c r="C81" s="5"/>
      <c r="D81" s="6" t="s">
        <v>8</v>
      </c>
      <c r="E81" s="17">
        <v>616380</v>
      </c>
      <c r="F81" s="17">
        <v>312050</v>
      </c>
      <c r="G81" s="15">
        <f t="shared" si="2"/>
        <v>0.50626237061552937</v>
      </c>
    </row>
    <row r="82" spans="1:7" ht="28.5" customHeight="1" x14ac:dyDescent="0.25">
      <c r="A82" s="48">
        <v>851</v>
      </c>
      <c r="B82" s="12"/>
      <c r="C82" s="51" t="s">
        <v>48</v>
      </c>
      <c r="D82" s="52"/>
      <c r="E82" s="16">
        <f>E83+E85+E87</f>
        <v>161300</v>
      </c>
      <c r="F82" s="16">
        <f>F83+F85+F87</f>
        <v>82247</v>
      </c>
      <c r="G82" s="14">
        <f t="shared" si="2"/>
        <v>0.50990080595164289</v>
      </c>
    </row>
    <row r="83" spans="1:7" ht="28.5" customHeight="1" x14ac:dyDescent="0.25">
      <c r="A83" s="48"/>
      <c r="B83" s="46">
        <v>85153</v>
      </c>
      <c r="C83" s="50" t="s">
        <v>51</v>
      </c>
      <c r="D83" s="45"/>
      <c r="E83" s="17">
        <v>20000</v>
      </c>
      <c r="F83" s="17">
        <v>8223</v>
      </c>
      <c r="G83" s="15">
        <f t="shared" si="2"/>
        <v>0.41115000000000002</v>
      </c>
    </row>
    <row r="84" spans="1:7" ht="17.25" customHeight="1" x14ac:dyDescent="0.25">
      <c r="A84" s="48"/>
      <c r="B84" s="47"/>
      <c r="C84" s="5"/>
      <c r="D84" s="6" t="s">
        <v>6</v>
      </c>
      <c r="E84" s="17">
        <v>20000</v>
      </c>
      <c r="F84" s="17">
        <v>8223</v>
      </c>
      <c r="G84" s="15">
        <f t="shared" si="2"/>
        <v>0.41115000000000002</v>
      </c>
    </row>
    <row r="85" spans="1:7" ht="28.5" customHeight="1" x14ac:dyDescent="0.25">
      <c r="A85" s="48"/>
      <c r="B85" s="46">
        <v>85154</v>
      </c>
      <c r="C85" s="44" t="s">
        <v>52</v>
      </c>
      <c r="D85" s="45"/>
      <c r="E85" s="17">
        <v>95000</v>
      </c>
      <c r="F85" s="17">
        <v>52464</v>
      </c>
      <c r="G85" s="15">
        <f t="shared" si="2"/>
        <v>0.55225263157894733</v>
      </c>
    </row>
    <row r="86" spans="1:7" ht="17.25" customHeight="1" x14ac:dyDescent="0.25">
      <c r="A86" s="48"/>
      <c r="B86" s="47"/>
      <c r="C86" s="5"/>
      <c r="D86" s="6" t="s">
        <v>9</v>
      </c>
      <c r="E86" s="17">
        <v>95000</v>
      </c>
      <c r="F86" s="17">
        <v>52464</v>
      </c>
      <c r="G86" s="15">
        <f t="shared" si="2"/>
        <v>0.55225263157894733</v>
      </c>
    </row>
    <row r="87" spans="1:7" ht="28.5" customHeight="1" x14ac:dyDescent="0.25">
      <c r="A87" s="48"/>
      <c r="B87" s="27">
        <v>85195</v>
      </c>
      <c r="C87" s="44" t="s">
        <v>32</v>
      </c>
      <c r="D87" s="45"/>
      <c r="E87" s="17">
        <v>46300</v>
      </c>
      <c r="F87" s="17">
        <v>21560</v>
      </c>
      <c r="G87" s="15">
        <f t="shared" si="2"/>
        <v>0.465658747300216</v>
      </c>
    </row>
    <row r="88" spans="1:7" ht="17.25" customHeight="1" x14ac:dyDescent="0.25">
      <c r="A88" s="48"/>
      <c r="B88" s="49"/>
      <c r="C88" s="5"/>
      <c r="D88" s="6" t="s">
        <v>6</v>
      </c>
      <c r="E88" s="17">
        <v>46300</v>
      </c>
      <c r="F88" s="17">
        <v>21560</v>
      </c>
      <c r="G88" s="15">
        <f t="shared" si="2"/>
        <v>0.465658747300216</v>
      </c>
    </row>
    <row r="89" spans="1:7" ht="28.5" customHeight="1" x14ac:dyDescent="0.25">
      <c r="A89" s="48">
        <v>852</v>
      </c>
      <c r="B89" s="12"/>
      <c r="C89" s="51" t="s">
        <v>53</v>
      </c>
      <c r="D89" s="52"/>
      <c r="E89" s="19">
        <f>E90+E92+E94+E96+E98+E100+E102+E104+E106+E108+E111+E113</f>
        <v>7379189</v>
      </c>
      <c r="F89" s="19">
        <f>F90+F92+F94+F96+F98+F100+F102+F104+F106+F108+F111+F113</f>
        <v>3703142</v>
      </c>
      <c r="G89" s="14">
        <f t="shared" si="2"/>
        <v>0.50183590635773123</v>
      </c>
    </row>
    <row r="90" spans="1:7" ht="28.5" customHeight="1" x14ac:dyDescent="0.25">
      <c r="A90" s="48"/>
      <c r="B90" s="46">
        <v>85202</v>
      </c>
      <c r="C90" s="50" t="s">
        <v>58</v>
      </c>
      <c r="D90" s="45"/>
      <c r="E90" s="17">
        <v>350000</v>
      </c>
      <c r="F90" s="17">
        <v>200249</v>
      </c>
      <c r="G90" s="15">
        <f t="shared" si="2"/>
        <v>0.57213999999999998</v>
      </c>
    </row>
    <row r="91" spans="1:7" ht="17.25" customHeight="1" x14ac:dyDescent="0.25">
      <c r="A91" s="48"/>
      <c r="B91" s="47"/>
      <c r="C91" s="5"/>
      <c r="D91" s="6" t="s">
        <v>6</v>
      </c>
      <c r="E91" s="17">
        <v>350000</v>
      </c>
      <c r="F91" s="17">
        <v>200249</v>
      </c>
      <c r="G91" s="15">
        <f t="shared" si="2"/>
        <v>0.57213999999999998</v>
      </c>
    </row>
    <row r="92" spans="1:7" ht="28.5" customHeight="1" x14ac:dyDescent="0.25">
      <c r="A92" s="48"/>
      <c r="B92" s="46">
        <v>85203</v>
      </c>
      <c r="C92" s="44" t="s">
        <v>54</v>
      </c>
      <c r="D92" s="45"/>
      <c r="E92" s="17">
        <v>5000</v>
      </c>
      <c r="F92" s="17">
        <v>0</v>
      </c>
      <c r="G92" s="15">
        <f t="shared" si="2"/>
        <v>0</v>
      </c>
    </row>
    <row r="93" spans="1:7" ht="17.25" customHeight="1" x14ac:dyDescent="0.25">
      <c r="A93" s="48"/>
      <c r="B93" s="47"/>
      <c r="C93" s="5"/>
      <c r="D93" s="6" t="s">
        <v>6</v>
      </c>
      <c r="E93" s="17">
        <v>5000</v>
      </c>
      <c r="F93" s="17">
        <v>0</v>
      </c>
      <c r="G93" s="15">
        <f t="shared" si="2"/>
        <v>0</v>
      </c>
    </row>
    <row r="94" spans="1:7" ht="28.5" customHeight="1" x14ac:dyDescent="0.25">
      <c r="A94" s="48"/>
      <c r="B94" s="27">
        <v>85204</v>
      </c>
      <c r="C94" s="44" t="s">
        <v>59</v>
      </c>
      <c r="D94" s="45"/>
      <c r="E94" s="17">
        <v>55000</v>
      </c>
      <c r="F94" s="17">
        <v>15062</v>
      </c>
      <c r="G94" s="15">
        <f t="shared" si="2"/>
        <v>0.27385454545454546</v>
      </c>
    </row>
    <row r="95" spans="1:7" ht="17.25" customHeight="1" x14ac:dyDescent="0.25">
      <c r="A95" s="48"/>
      <c r="B95" s="49"/>
      <c r="C95" s="5"/>
      <c r="D95" s="6" t="s">
        <v>6</v>
      </c>
      <c r="E95" s="17">
        <v>55000</v>
      </c>
      <c r="F95" s="17">
        <v>15062</v>
      </c>
      <c r="G95" s="15">
        <f t="shared" si="2"/>
        <v>0.27385454545454546</v>
      </c>
    </row>
    <row r="96" spans="1:7" ht="28.5" customHeight="1" x14ac:dyDescent="0.25">
      <c r="A96" s="48"/>
      <c r="B96" s="27">
        <v>85206</v>
      </c>
      <c r="C96" s="44" t="s">
        <v>60</v>
      </c>
      <c r="D96" s="45"/>
      <c r="E96" s="17">
        <v>82400</v>
      </c>
      <c r="F96" s="17">
        <v>36333</v>
      </c>
      <c r="G96" s="15">
        <f t="shared" si="2"/>
        <v>0.44093446601941749</v>
      </c>
    </row>
    <row r="97" spans="1:7" ht="17.25" customHeight="1" x14ac:dyDescent="0.25">
      <c r="A97" s="48"/>
      <c r="B97" s="49"/>
      <c r="C97" s="5"/>
      <c r="D97" s="6" t="s">
        <v>6</v>
      </c>
      <c r="E97" s="17">
        <v>82400</v>
      </c>
      <c r="F97" s="17">
        <v>36333</v>
      </c>
      <c r="G97" s="15">
        <f t="shared" si="2"/>
        <v>0.44093446601941749</v>
      </c>
    </row>
    <row r="98" spans="1:7" ht="62.25" customHeight="1" x14ac:dyDescent="0.25">
      <c r="A98" s="48"/>
      <c r="B98" s="46">
        <v>85212</v>
      </c>
      <c r="C98" s="44" t="s">
        <v>55</v>
      </c>
      <c r="D98" s="45"/>
      <c r="E98" s="17">
        <v>3516944</v>
      </c>
      <c r="F98" s="17">
        <v>1958844</v>
      </c>
      <c r="G98" s="15">
        <f t="shared" si="2"/>
        <v>0.55697332684284995</v>
      </c>
    </row>
    <row r="99" spans="1:7" ht="17.25" customHeight="1" x14ac:dyDescent="0.25">
      <c r="A99" s="48"/>
      <c r="B99" s="47"/>
      <c r="C99" s="5"/>
      <c r="D99" s="6" t="s">
        <v>6</v>
      </c>
      <c r="E99" s="17">
        <v>3516944</v>
      </c>
      <c r="F99" s="17">
        <v>1958844</v>
      </c>
      <c r="G99" s="15">
        <f t="shared" si="2"/>
        <v>0.55697332684284995</v>
      </c>
    </row>
    <row r="100" spans="1:7" ht="76.5" customHeight="1" x14ac:dyDescent="0.25">
      <c r="A100" s="48"/>
      <c r="B100" s="46">
        <v>85213</v>
      </c>
      <c r="C100" s="44" t="s">
        <v>56</v>
      </c>
      <c r="D100" s="45"/>
      <c r="E100" s="17">
        <v>56700</v>
      </c>
      <c r="F100" s="17">
        <v>30382</v>
      </c>
      <c r="G100" s="15">
        <f t="shared" si="2"/>
        <v>0.53583774250440919</v>
      </c>
    </row>
    <row r="101" spans="1:7" ht="17.25" customHeight="1" x14ac:dyDescent="0.25">
      <c r="A101" s="48"/>
      <c r="B101" s="47"/>
      <c r="C101" s="5"/>
      <c r="D101" s="6" t="s">
        <v>6</v>
      </c>
      <c r="E101" s="17">
        <v>56700</v>
      </c>
      <c r="F101" s="17">
        <v>30382</v>
      </c>
      <c r="G101" s="15">
        <f t="shared" si="2"/>
        <v>0.53583774250440919</v>
      </c>
    </row>
    <row r="102" spans="1:7" ht="39.75" customHeight="1" x14ac:dyDescent="0.25">
      <c r="A102" s="48"/>
      <c r="B102" s="46">
        <v>85214</v>
      </c>
      <c r="C102" s="44" t="s">
        <v>57</v>
      </c>
      <c r="D102" s="45"/>
      <c r="E102" s="17">
        <v>902200</v>
      </c>
      <c r="F102" s="17">
        <v>306727</v>
      </c>
      <c r="G102" s="15">
        <f t="shared" si="2"/>
        <v>0.33997672356461983</v>
      </c>
    </row>
    <row r="103" spans="1:7" ht="17.25" customHeight="1" x14ac:dyDescent="0.25">
      <c r="A103" s="48"/>
      <c r="B103" s="47"/>
      <c r="C103" s="5"/>
      <c r="D103" s="6" t="s">
        <v>6</v>
      </c>
      <c r="E103" s="17">
        <v>902200</v>
      </c>
      <c r="F103" s="17">
        <v>306727</v>
      </c>
      <c r="G103" s="15">
        <f t="shared" si="2"/>
        <v>0.33997672356461983</v>
      </c>
    </row>
    <row r="104" spans="1:7" ht="28.5" customHeight="1" x14ac:dyDescent="0.25">
      <c r="A104" s="48"/>
      <c r="B104" s="46">
        <v>85215</v>
      </c>
      <c r="C104" s="44" t="s">
        <v>61</v>
      </c>
      <c r="D104" s="45"/>
      <c r="E104" s="17">
        <v>305143</v>
      </c>
      <c r="F104" s="17">
        <v>114807</v>
      </c>
      <c r="G104" s="15">
        <f t="shared" si="2"/>
        <v>0.37623999239700728</v>
      </c>
    </row>
    <row r="105" spans="1:7" ht="17.25" customHeight="1" x14ac:dyDescent="0.25">
      <c r="A105" s="48"/>
      <c r="B105" s="47"/>
      <c r="C105" s="5"/>
      <c r="D105" s="6" t="s">
        <v>6</v>
      </c>
      <c r="E105" s="17">
        <v>305143</v>
      </c>
      <c r="F105" s="17">
        <v>114807</v>
      </c>
      <c r="G105" s="15">
        <f t="shared" si="2"/>
        <v>0.37623999239700728</v>
      </c>
    </row>
    <row r="106" spans="1:7" ht="28.5" customHeight="1" x14ac:dyDescent="0.25">
      <c r="A106" s="48"/>
      <c r="B106" s="46">
        <v>85216</v>
      </c>
      <c r="C106" s="44" t="s">
        <v>62</v>
      </c>
      <c r="D106" s="45"/>
      <c r="E106" s="17">
        <v>311100</v>
      </c>
      <c r="F106" s="17">
        <v>277332</v>
      </c>
      <c r="G106" s="15">
        <f t="shared" si="2"/>
        <v>0.89145612343297975</v>
      </c>
    </row>
    <row r="107" spans="1:7" ht="17.25" customHeight="1" x14ac:dyDescent="0.25">
      <c r="A107" s="48"/>
      <c r="B107" s="47"/>
      <c r="C107" s="5"/>
      <c r="D107" s="6" t="s">
        <v>6</v>
      </c>
      <c r="E107" s="17">
        <v>311100</v>
      </c>
      <c r="F107" s="17">
        <v>277332</v>
      </c>
      <c r="G107" s="15">
        <f t="shared" si="2"/>
        <v>0.89145612343297975</v>
      </c>
    </row>
    <row r="108" spans="1:7" ht="28.5" customHeight="1" x14ac:dyDescent="0.25">
      <c r="A108" s="48"/>
      <c r="B108" s="46">
        <v>85219</v>
      </c>
      <c r="C108" s="44" t="s">
        <v>63</v>
      </c>
      <c r="D108" s="45"/>
      <c r="E108" s="17">
        <v>1151370</v>
      </c>
      <c r="F108" s="17">
        <v>495944</v>
      </c>
      <c r="G108" s="15">
        <f t="shared" si="2"/>
        <v>0.43074250675282488</v>
      </c>
    </row>
    <row r="109" spans="1:7" ht="17.25" customHeight="1" x14ac:dyDescent="0.25">
      <c r="A109" s="48"/>
      <c r="B109" s="47"/>
      <c r="C109" s="5"/>
      <c r="D109" s="6" t="s">
        <v>6</v>
      </c>
      <c r="E109" s="17">
        <v>1121370</v>
      </c>
      <c r="F109" s="17">
        <v>495944</v>
      </c>
      <c r="G109" s="15">
        <f t="shared" si="2"/>
        <v>0.44226615657633073</v>
      </c>
    </row>
    <row r="110" spans="1:7" ht="17.25" customHeight="1" x14ac:dyDescent="0.25">
      <c r="A110" s="48"/>
      <c r="B110" s="47"/>
      <c r="C110" s="5"/>
      <c r="D110" s="6" t="s">
        <v>11</v>
      </c>
      <c r="E110" s="17">
        <v>30000</v>
      </c>
      <c r="F110" s="17">
        <v>0</v>
      </c>
      <c r="G110" s="15">
        <f t="shared" si="2"/>
        <v>0</v>
      </c>
    </row>
    <row r="111" spans="1:7" ht="28.5" customHeight="1" x14ac:dyDescent="0.25">
      <c r="A111" s="48"/>
      <c r="B111" s="46">
        <v>85228</v>
      </c>
      <c r="C111" s="44" t="s">
        <v>64</v>
      </c>
      <c r="D111" s="45"/>
      <c r="E111" s="17">
        <v>362400</v>
      </c>
      <c r="F111" s="17">
        <v>112257</v>
      </c>
      <c r="G111" s="15">
        <f t="shared" si="2"/>
        <v>0.30975993377483446</v>
      </c>
    </row>
    <row r="112" spans="1:7" ht="17.25" customHeight="1" x14ac:dyDescent="0.25">
      <c r="A112" s="48"/>
      <c r="B112" s="47"/>
      <c r="C112" s="5"/>
      <c r="D112" s="6" t="s">
        <v>6</v>
      </c>
      <c r="E112" s="17">
        <v>362400</v>
      </c>
      <c r="F112" s="17">
        <v>112256</v>
      </c>
      <c r="G112" s="15">
        <f t="shared" si="2"/>
        <v>0.30975717439293599</v>
      </c>
    </row>
    <row r="113" spans="1:7" ht="28.5" customHeight="1" x14ac:dyDescent="0.25">
      <c r="A113" s="48"/>
      <c r="B113" s="46">
        <v>85295</v>
      </c>
      <c r="C113" s="44" t="s">
        <v>32</v>
      </c>
      <c r="D113" s="45"/>
      <c r="E113" s="17">
        <v>280932</v>
      </c>
      <c r="F113" s="17">
        <v>155205</v>
      </c>
      <c r="G113" s="15">
        <f t="shared" si="2"/>
        <v>0.55246465336807482</v>
      </c>
    </row>
    <row r="114" spans="1:7" ht="17.25" customHeight="1" x14ac:dyDescent="0.25">
      <c r="A114" s="48"/>
      <c r="B114" s="47"/>
      <c r="C114" s="5"/>
      <c r="D114" s="6" t="s">
        <v>6</v>
      </c>
      <c r="E114" s="17">
        <v>280932</v>
      </c>
      <c r="F114" s="17">
        <v>155205</v>
      </c>
      <c r="G114" s="15">
        <f t="shared" si="2"/>
        <v>0.55246465336807482</v>
      </c>
    </row>
    <row r="115" spans="1:7" ht="28.5" hidden="1" customHeight="1" x14ac:dyDescent="0.25">
      <c r="A115" s="48">
        <v>853</v>
      </c>
      <c r="B115" s="12"/>
      <c r="C115" s="51" t="s">
        <v>65</v>
      </c>
      <c r="D115" s="52"/>
      <c r="E115" s="16">
        <f>E116</f>
        <v>0</v>
      </c>
      <c r="F115" s="16">
        <f>F116</f>
        <v>0</v>
      </c>
      <c r="G115" s="14">
        <v>0</v>
      </c>
    </row>
    <row r="116" spans="1:7" ht="28.5" hidden="1" customHeight="1" x14ac:dyDescent="0.25">
      <c r="A116" s="48"/>
      <c r="B116" s="46">
        <v>85395</v>
      </c>
      <c r="C116" s="50" t="s">
        <v>32</v>
      </c>
      <c r="D116" s="45"/>
      <c r="E116" s="17">
        <v>0</v>
      </c>
      <c r="F116" s="17">
        <v>0</v>
      </c>
      <c r="G116" s="15">
        <v>0</v>
      </c>
    </row>
    <row r="117" spans="1:7" ht="17.25" hidden="1" customHeight="1" x14ac:dyDescent="0.25">
      <c r="A117" s="48"/>
      <c r="B117" s="47"/>
      <c r="C117" s="5"/>
      <c r="D117" s="6" t="s">
        <v>6</v>
      </c>
      <c r="E117" s="17">
        <v>0</v>
      </c>
      <c r="F117" s="17">
        <v>0</v>
      </c>
      <c r="G117" s="15">
        <v>0</v>
      </c>
    </row>
    <row r="118" spans="1:7" ht="28.5" customHeight="1" x14ac:dyDescent="0.25">
      <c r="A118" s="33">
        <v>854</v>
      </c>
      <c r="B118" s="12"/>
      <c r="C118" s="51" t="s">
        <v>66</v>
      </c>
      <c r="D118" s="52"/>
      <c r="E118" s="16">
        <f>E119+E121+E123+E125</f>
        <v>797340</v>
      </c>
      <c r="F118" s="16">
        <f>F119+F121+F123+F125</f>
        <v>409888</v>
      </c>
      <c r="G118" s="14">
        <f t="shared" si="2"/>
        <v>0.51406928035718769</v>
      </c>
    </row>
    <row r="119" spans="1:7" ht="28.5" customHeight="1" x14ac:dyDescent="0.25">
      <c r="A119" s="34"/>
      <c r="B119" s="46">
        <v>85401</v>
      </c>
      <c r="C119" s="50" t="s">
        <v>67</v>
      </c>
      <c r="D119" s="45"/>
      <c r="E119" s="17">
        <v>476680</v>
      </c>
      <c r="F119" s="17">
        <v>241590</v>
      </c>
      <c r="G119" s="15">
        <f t="shared" si="2"/>
        <v>0.50681799110514392</v>
      </c>
    </row>
    <row r="120" spans="1:7" ht="17.25" customHeight="1" x14ac:dyDescent="0.25">
      <c r="A120" s="34"/>
      <c r="B120" s="47"/>
      <c r="C120" s="5"/>
      <c r="D120" s="6" t="s">
        <v>9</v>
      </c>
      <c r="E120" s="17">
        <v>476680</v>
      </c>
      <c r="F120" s="17">
        <v>241590</v>
      </c>
      <c r="G120" s="15">
        <f t="shared" si="2"/>
        <v>0.50681799110514392</v>
      </c>
    </row>
    <row r="121" spans="1:7" ht="28.5" customHeight="1" x14ac:dyDescent="0.25">
      <c r="A121" s="34"/>
      <c r="B121" s="46">
        <v>85415</v>
      </c>
      <c r="C121" s="44" t="s">
        <v>68</v>
      </c>
      <c r="D121" s="45"/>
      <c r="E121" s="17">
        <v>315729</v>
      </c>
      <c r="F121" s="17">
        <v>166417</v>
      </c>
      <c r="G121" s="15">
        <f t="shared" si="2"/>
        <v>0.52708810403859008</v>
      </c>
    </row>
    <row r="122" spans="1:7" ht="17.25" customHeight="1" x14ac:dyDescent="0.25">
      <c r="A122" s="34"/>
      <c r="B122" s="47"/>
      <c r="C122" s="5"/>
      <c r="D122" s="6" t="s">
        <v>9</v>
      </c>
      <c r="E122" s="17">
        <v>315729</v>
      </c>
      <c r="F122" s="17">
        <v>166417</v>
      </c>
      <c r="G122" s="15">
        <f t="shared" si="2"/>
        <v>0.52708810403859008</v>
      </c>
    </row>
    <row r="123" spans="1:7" ht="28.5" customHeight="1" x14ac:dyDescent="0.25">
      <c r="A123" s="34"/>
      <c r="B123" s="46">
        <v>85446</v>
      </c>
      <c r="C123" s="44" t="s">
        <v>69</v>
      </c>
      <c r="D123" s="45"/>
      <c r="E123" s="17">
        <v>3200</v>
      </c>
      <c r="F123" s="17">
        <v>150</v>
      </c>
      <c r="G123" s="15">
        <f t="shared" si="2"/>
        <v>4.6875E-2</v>
      </c>
    </row>
    <row r="124" spans="1:7" ht="17.25" customHeight="1" x14ac:dyDescent="0.25">
      <c r="A124" s="34"/>
      <c r="B124" s="47"/>
      <c r="C124" s="5"/>
      <c r="D124" s="6" t="s">
        <v>6</v>
      </c>
      <c r="E124" s="17">
        <v>3200</v>
      </c>
      <c r="F124" s="17">
        <v>150</v>
      </c>
      <c r="G124" s="15">
        <f t="shared" si="2"/>
        <v>4.6875E-2</v>
      </c>
    </row>
    <row r="125" spans="1:7" ht="17.25" customHeight="1" x14ac:dyDescent="0.25">
      <c r="A125" s="36"/>
      <c r="B125" s="27">
        <v>85495</v>
      </c>
      <c r="C125" s="29" t="s">
        <v>98</v>
      </c>
      <c r="D125" s="30"/>
      <c r="E125" s="17">
        <v>1731</v>
      </c>
      <c r="F125" s="17">
        <v>1731</v>
      </c>
      <c r="G125" s="15">
        <f t="shared" si="2"/>
        <v>1</v>
      </c>
    </row>
    <row r="126" spans="1:7" ht="17.25" customHeight="1" x14ac:dyDescent="0.25">
      <c r="A126" s="35"/>
      <c r="B126" s="28"/>
      <c r="C126" s="23"/>
      <c r="D126" s="6" t="s">
        <v>6</v>
      </c>
      <c r="E126" s="17">
        <v>1731</v>
      </c>
      <c r="F126" s="17">
        <v>1731</v>
      </c>
      <c r="G126" s="15">
        <f t="shared" si="2"/>
        <v>1</v>
      </c>
    </row>
    <row r="127" spans="1:7" ht="28.5" customHeight="1" x14ac:dyDescent="0.25">
      <c r="A127" s="48">
        <v>900</v>
      </c>
      <c r="B127" s="12"/>
      <c r="C127" s="51" t="s">
        <v>70</v>
      </c>
      <c r="D127" s="52"/>
      <c r="E127" s="19">
        <f>E128+E130+E132+E134+E136+E139+E141</f>
        <v>5350600</v>
      </c>
      <c r="F127" s="19">
        <f>F128+F130+F132+F134+F136+F139+F141</f>
        <v>1971720</v>
      </c>
      <c r="G127" s="14">
        <f t="shared" si="2"/>
        <v>0.36850446678877136</v>
      </c>
    </row>
    <row r="128" spans="1:7" ht="28.5" customHeight="1" x14ac:dyDescent="0.25">
      <c r="A128" s="48"/>
      <c r="B128" s="46">
        <v>90002</v>
      </c>
      <c r="C128" s="50" t="s">
        <v>71</v>
      </c>
      <c r="D128" s="45"/>
      <c r="E128" s="17">
        <v>1010000</v>
      </c>
      <c r="F128" s="17">
        <v>453309</v>
      </c>
      <c r="G128" s="15">
        <f t="shared" si="2"/>
        <v>0.44882079207920794</v>
      </c>
    </row>
    <row r="129" spans="1:7" ht="17.25" customHeight="1" x14ac:dyDescent="0.25">
      <c r="A129" s="48"/>
      <c r="B129" s="47"/>
      <c r="C129" s="5"/>
      <c r="D129" s="6" t="s">
        <v>6</v>
      </c>
      <c r="E129" s="17">
        <v>1010000</v>
      </c>
      <c r="F129" s="17">
        <v>453309</v>
      </c>
      <c r="G129" s="15">
        <f t="shared" si="2"/>
        <v>0.44882079207920794</v>
      </c>
    </row>
    <row r="130" spans="1:7" ht="28.5" hidden="1" customHeight="1" x14ac:dyDescent="0.25">
      <c r="A130" s="48"/>
      <c r="B130" s="46">
        <v>90003</v>
      </c>
      <c r="C130" s="44" t="s">
        <v>72</v>
      </c>
      <c r="D130" s="45"/>
      <c r="E130" s="17">
        <v>0</v>
      </c>
      <c r="F130" s="17">
        <v>0</v>
      </c>
      <c r="G130" s="15">
        <v>0</v>
      </c>
    </row>
    <row r="131" spans="1:7" ht="17.25" hidden="1" customHeight="1" x14ac:dyDescent="0.25">
      <c r="A131" s="48"/>
      <c r="B131" s="47"/>
      <c r="C131" s="5"/>
      <c r="D131" s="6" t="s">
        <v>6</v>
      </c>
      <c r="E131" s="17">
        <v>0</v>
      </c>
      <c r="F131" s="17">
        <v>0</v>
      </c>
      <c r="G131" s="15">
        <v>0</v>
      </c>
    </row>
    <row r="132" spans="1:7" ht="28.5" customHeight="1" x14ac:dyDescent="0.25">
      <c r="A132" s="48"/>
      <c r="B132" s="46">
        <v>90013</v>
      </c>
      <c r="C132" s="44" t="s">
        <v>73</v>
      </c>
      <c r="D132" s="45"/>
      <c r="E132" s="17">
        <v>135000</v>
      </c>
      <c r="F132" s="17">
        <v>69495</v>
      </c>
      <c r="G132" s="15">
        <f t="shared" si="2"/>
        <v>0.51477777777777778</v>
      </c>
    </row>
    <row r="133" spans="1:7" ht="17.25" customHeight="1" x14ac:dyDescent="0.25">
      <c r="A133" s="48"/>
      <c r="B133" s="47"/>
      <c r="C133" s="5"/>
      <c r="D133" s="6" t="s">
        <v>9</v>
      </c>
      <c r="E133" s="17">
        <v>135000</v>
      </c>
      <c r="F133" s="17">
        <v>69495</v>
      </c>
      <c r="G133" s="15">
        <f t="shared" ref="G133:G160" si="3">F133/E133</f>
        <v>0.51477777777777778</v>
      </c>
    </row>
    <row r="134" spans="1:7" ht="28.5" customHeight="1" x14ac:dyDescent="0.25">
      <c r="A134" s="48"/>
      <c r="B134" s="46">
        <v>90015</v>
      </c>
      <c r="C134" s="44" t="s">
        <v>74</v>
      </c>
      <c r="D134" s="45"/>
      <c r="E134" s="17">
        <v>733000</v>
      </c>
      <c r="F134" s="17">
        <v>249081</v>
      </c>
      <c r="G134" s="15">
        <f t="shared" si="3"/>
        <v>0.33981036834924966</v>
      </c>
    </row>
    <row r="135" spans="1:7" ht="17.25" customHeight="1" x14ac:dyDescent="0.25">
      <c r="A135" s="48"/>
      <c r="B135" s="47"/>
      <c r="C135" s="5"/>
      <c r="D135" s="6" t="s">
        <v>6</v>
      </c>
      <c r="E135" s="17">
        <v>733000</v>
      </c>
      <c r="F135" s="17">
        <v>249081</v>
      </c>
      <c r="G135" s="15">
        <f t="shared" si="3"/>
        <v>0.33981036834924966</v>
      </c>
    </row>
    <row r="136" spans="1:7" ht="44.25" customHeight="1" x14ac:dyDescent="0.25">
      <c r="A136" s="48"/>
      <c r="B136" s="46">
        <v>90019</v>
      </c>
      <c r="C136" s="44" t="s">
        <v>75</v>
      </c>
      <c r="D136" s="45"/>
      <c r="E136" s="17">
        <v>3269300</v>
      </c>
      <c r="F136" s="17">
        <v>1168775</v>
      </c>
      <c r="G136" s="15">
        <f t="shared" si="3"/>
        <v>0.35750007646896892</v>
      </c>
    </row>
    <row r="137" spans="1:7" ht="17.25" customHeight="1" x14ac:dyDescent="0.25">
      <c r="A137" s="48"/>
      <c r="B137" s="47"/>
      <c r="C137" s="5"/>
      <c r="D137" s="6" t="s">
        <v>6</v>
      </c>
      <c r="E137" s="17">
        <v>206300</v>
      </c>
      <c r="F137" s="17">
        <v>84938</v>
      </c>
      <c r="G137" s="15">
        <f t="shared" si="3"/>
        <v>0.41172079495879788</v>
      </c>
    </row>
    <row r="138" spans="1:7" ht="17.25" customHeight="1" x14ac:dyDescent="0.25">
      <c r="A138" s="48"/>
      <c r="B138" s="47"/>
      <c r="C138" s="5"/>
      <c r="D138" s="6" t="s">
        <v>7</v>
      </c>
      <c r="E138" s="17">
        <v>3063000</v>
      </c>
      <c r="F138" s="17">
        <v>1083837</v>
      </c>
      <c r="G138" s="15">
        <f t="shared" si="3"/>
        <v>0.35384818805093043</v>
      </c>
    </row>
    <row r="139" spans="1:7" ht="42" hidden="1" customHeight="1" x14ac:dyDescent="0.25">
      <c r="A139" s="48"/>
      <c r="B139" s="46">
        <v>90020</v>
      </c>
      <c r="C139" s="44" t="s">
        <v>76</v>
      </c>
      <c r="D139" s="45"/>
      <c r="E139" s="17">
        <v>0</v>
      </c>
      <c r="F139" s="17">
        <v>0</v>
      </c>
      <c r="G139" s="15">
        <v>0</v>
      </c>
    </row>
    <row r="140" spans="1:7" ht="17.25" hidden="1" customHeight="1" x14ac:dyDescent="0.25">
      <c r="A140" s="48"/>
      <c r="B140" s="47"/>
      <c r="C140" s="5"/>
      <c r="D140" s="6" t="s">
        <v>6</v>
      </c>
      <c r="E140" s="17">
        <v>0</v>
      </c>
      <c r="F140" s="17">
        <v>0</v>
      </c>
      <c r="G140" s="15" t="e">
        <f t="shared" si="3"/>
        <v>#DIV/0!</v>
      </c>
    </row>
    <row r="141" spans="1:7" ht="28.5" customHeight="1" x14ac:dyDescent="0.25">
      <c r="A141" s="48"/>
      <c r="B141" s="46">
        <v>90095</v>
      </c>
      <c r="C141" s="44" t="s">
        <v>32</v>
      </c>
      <c r="D141" s="45"/>
      <c r="E141" s="17">
        <v>203300</v>
      </c>
      <c r="F141" s="17">
        <v>31060</v>
      </c>
      <c r="G141" s="15">
        <f t="shared" si="3"/>
        <v>0.1527791441219872</v>
      </c>
    </row>
    <row r="142" spans="1:7" ht="17.25" customHeight="1" x14ac:dyDescent="0.25">
      <c r="A142" s="48"/>
      <c r="B142" s="47"/>
      <c r="C142" s="5"/>
      <c r="D142" s="6" t="s">
        <v>9</v>
      </c>
      <c r="E142" s="17">
        <v>87300</v>
      </c>
      <c r="F142" s="17">
        <v>30996</v>
      </c>
      <c r="G142" s="15">
        <f t="shared" si="3"/>
        <v>0.35505154639175257</v>
      </c>
    </row>
    <row r="143" spans="1:7" ht="17.25" customHeight="1" x14ac:dyDescent="0.25">
      <c r="A143" s="48"/>
      <c r="B143" s="47"/>
      <c r="C143" s="5"/>
      <c r="D143" s="6" t="s">
        <v>7</v>
      </c>
      <c r="E143" s="17">
        <v>116000</v>
      </c>
      <c r="F143" s="17">
        <v>64</v>
      </c>
      <c r="G143" s="15">
        <f t="shared" si="3"/>
        <v>5.5172413793103451E-4</v>
      </c>
    </row>
    <row r="144" spans="1:7" ht="28.5" customHeight="1" x14ac:dyDescent="0.25">
      <c r="A144" s="48">
        <v>921</v>
      </c>
      <c r="B144" s="12"/>
      <c r="C144" s="51" t="s">
        <v>77</v>
      </c>
      <c r="D144" s="52"/>
      <c r="E144" s="16">
        <f>E145+E147+E150+E152</f>
        <v>1534000</v>
      </c>
      <c r="F144" s="16">
        <f>F145+F147+F150+F152</f>
        <v>738000</v>
      </c>
      <c r="G144" s="14">
        <f t="shared" si="3"/>
        <v>0.48109517601043023</v>
      </c>
    </row>
    <row r="145" spans="1:7" ht="28.5" customHeight="1" x14ac:dyDescent="0.25">
      <c r="A145" s="48"/>
      <c r="B145" s="46">
        <v>92109</v>
      </c>
      <c r="C145" s="29" t="s">
        <v>82</v>
      </c>
      <c r="D145" s="55"/>
      <c r="E145" s="17">
        <v>1010000</v>
      </c>
      <c r="F145" s="17">
        <v>505000</v>
      </c>
      <c r="G145" s="15">
        <f t="shared" si="3"/>
        <v>0.5</v>
      </c>
    </row>
    <row r="146" spans="1:7" ht="17.25" customHeight="1" x14ac:dyDescent="0.25">
      <c r="A146" s="48"/>
      <c r="B146" s="46"/>
      <c r="C146" s="5"/>
      <c r="D146" s="6" t="s">
        <v>6</v>
      </c>
      <c r="E146" s="20">
        <v>1010000</v>
      </c>
      <c r="F146" s="17">
        <v>505000</v>
      </c>
      <c r="G146" s="15">
        <f t="shared" si="3"/>
        <v>0.5</v>
      </c>
    </row>
    <row r="147" spans="1:7" ht="28.5" customHeight="1" x14ac:dyDescent="0.25">
      <c r="A147" s="48"/>
      <c r="B147" s="46">
        <v>92116</v>
      </c>
      <c r="C147" s="29" t="s">
        <v>78</v>
      </c>
      <c r="D147" s="53"/>
      <c r="E147" s="17">
        <v>450000</v>
      </c>
      <c r="F147" s="17">
        <v>225000</v>
      </c>
      <c r="G147" s="15">
        <f t="shared" si="3"/>
        <v>0.5</v>
      </c>
    </row>
    <row r="148" spans="1:7" ht="18.75" customHeight="1" x14ac:dyDescent="0.25">
      <c r="A148" s="48"/>
      <c r="B148" s="46"/>
      <c r="C148" s="5"/>
      <c r="D148" s="6" t="s">
        <v>9</v>
      </c>
      <c r="E148" s="20">
        <v>450000</v>
      </c>
      <c r="F148" s="17">
        <v>225000</v>
      </c>
      <c r="G148" s="15">
        <f t="shared" si="3"/>
        <v>0.5</v>
      </c>
    </row>
    <row r="149" spans="1:7" ht="17.25" hidden="1" customHeight="1" x14ac:dyDescent="0.25">
      <c r="A149" s="48"/>
      <c r="B149" s="46"/>
      <c r="C149" s="5"/>
      <c r="D149" s="6" t="s">
        <v>7</v>
      </c>
      <c r="E149" s="20">
        <v>0</v>
      </c>
      <c r="F149" s="17">
        <v>0</v>
      </c>
      <c r="G149" s="15">
        <v>0</v>
      </c>
    </row>
    <row r="150" spans="1:7" ht="28.5" customHeight="1" x14ac:dyDescent="0.25">
      <c r="A150" s="48"/>
      <c r="B150" s="46">
        <v>92120</v>
      </c>
      <c r="C150" s="29" t="s">
        <v>79</v>
      </c>
      <c r="D150" s="53"/>
      <c r="E150" s="17">
        <v>64000</v>
      </c>
      <c r="F150" s="17">
        <v>0</v>
      </c>
      <c r="G150" s="15">
        <f t="shared" si="3"/>
        <v>0</v>
      </c>
    </row>
    <row r="151" spans="1:7" ht="17.25" customHeight="1" x14ac:dyDescent="0.25">
      <c r="A151" s="48"/>
      <c r="B151" s="46"/>
      <c r="C151" s="5"/>
      <c r="D151" s="6" t="s">
        <v>6</v>
      </c>
      <c r="E151" s="20">
        <v>64000</v>
      </c>
      <c r="F151" s="17">
        <v>0</v>
      </c>
      <c r="G151" s="15">
        <f t="shared" si="3"/>
        <v>0</v>
      </c>
    </row>
    <row r="152" spans="1:7" ht="28.5" customHeight="1" x14ac:dyDescent="0.25">
      <c r="A152" s="48"/>
      <c r="B152" s="46">
        <v>92195</v>
      </c>
      <c r="C152" s="29" t="s">
        <v>32</v>
      </c>
      <c r="D152" s="53"/>
      <c r="E152" s="17">
        <v>10000</v>
      </c>
      <c r="F152" s="17">
        <v>8000</v>
      </c>
      <c r="G152" s="15">
        <f t="shared" si="3"/>
        <v>0.8</v>
      </c>
    </row>
    <row r="153" spans="1:7" ht="17.25" customHeight="1" x14ac:dyDescent="0.25">
      <c r="A153" s="48"/>
      <c r="B153" s="46"/>
      <c r="C153" s="5"/>
      <c r="D153" s="6" t="s">
        <v>6</v>
      </c>
      <c r="E153" s="20">
        <v>10000</v>
      </c>
      <c r="F153" s="17">
        <v>8000</v>
      </c>
      <c r="G153" s="15">
        <f t="shared" si="3"/>
        <v>0.8</v>
      </c>
    </row>
    <row r="154" spans="1:7" ht="28.5" customHeight="1" x14ac:dyDescent="0.25">
      <c r="A154" s="48">
        <v>926</v>
      </c>
      <c r="B154" s="12"/>
      <c r="C154" s="40" t="s">
        <v>80</v>
      </c>
      <c r="D154" s="54"/>
      <c r="E154" s="16">
        <f>E155+E158</f>
        <v>549000</v>
      </c>
      <c r="F154" s="16">
        <f>F155+F158</f>
        <v>291808</v>
      </c>
      <c r="G154" s="14">
        <f t="shared" si="3"/>
        <v>0.53152641165755921</v>
      </c>
    </row>
    <row r="155" spans="1:7" ht="28.5" customHeight="1" x14ac:dyDescent="0.25">
      <c r="A155" s="48"/>
      <c r="B155" s="46">
        <v>92605</v>
      </c>
      <c r="C155" s="29" t="s">
        <v>81</v>
      </c>
      <c r="D155" s="55"/>
      <c r="E155" s="17">
        <v>271000</v>
      </c>
      <c r="F155" s="17">
        <v>232144</v>
      </c>
      <c r="G155" s="15">
        <f t="shared" si="3"/>
        <v>0.85661992619926197</v>
      </c>
    </row>
    <row r="156" spans="1:7" ht="17.25" customHeight="1" x14ac:dyDescent="0.25">
      <c r="A156" s="48"/>
      <c r="B156" s="46"/>
      <c r="C156" s="5"/>
      <c r="D156" s="6" t="s">
        <v>6</v>
      </c>
      <c r="E156" s="20">
        <v>208000</v>
      </c>
      <c r="F156" s="17">
        <v>169414</v>
      </c>
      <c r="G156" s="15">
        <f t="shared" si="3"/>
        <v>0.81449038461538459</v>
      </c>
    </row>
    <row r="157" spans="1:7" ht="17.25" customHeight="1" x14ac:dyDescent="0.25">
      <c r="A157" s="48"/>
      <c r="B157" s="46"/>
      <c r="C157" s="5"/>
      <c r="D157" s="6" t="s">
        <v>7</v>
      </c>
      <c r="E157" s="20">
        <v>63000</v>
      </c>
      <c r="F157" s="17">
        <v>62730</v>
      </c>
      <c r="G157" s="15">
        <f t="shared" si="3"/>
        <v>0.99571428571428566</v>
      </c>
    </row>
    <row r="158" spans="1:7" ht="18" customHeight="1" x14ac:dyDescent="0.25">
      <c r="A158" s="48"/>
      <c r="B158" s="46">
        <v>92695</v>
      </c>
      <c r="C158" s="29" t="s">
        <v>10</v>
      </c>
      <c r="D158" s="53"/>
      <c r="E158" s="17">
        <v>278000</v>
      </c>
      <c r="F158" s="17">
        <v>59664</v>
      </c>
      <c r="G158" s="15">
        <f t="shared" si="3"/>
        <v>0.21461870503597122</v>
      </c>
    </row>
    <row r="159" spans="1:7" ht="17.25" customHeight="1" x14ac:dyDescent="0.25">
      <c r="A159" s="48"/>
      <c r="B159" s="46"/>
      <c r="C159" s="5"/>
      <c r="D159" s="6" t="s">
        <v>6</v>
      </c>
      <c r="E159" s="20">
        <v>3000</v>
      </c>
      <c r="F159" s="17">
        <v>0</v>
      </c>
      <c r="G159" s="15">
        <f t="shared" si="3"/>
        <v>0</v>
      </c>
    </row>
    <row r="160" spans="1:7" ht="17.25" customHeight="1" x14ac:dyDescent="0.25">
      <c r="A160" s="48"/>
      <c r="B160" s="46"/>
      <c r="C160" s="5"/>
      <c r="D160" s="6" t="s">
        <v>7</v>
      </c>
      <c r="E160" s="20">
        <v>275000</v>
      </c>
      <c r="F160" s="17">
        <v>59664</v>
      </c>
      <c r="G160" s="15">
        <f t="shared" si="3"/>
        <v>0.21695999999999999</v>
      </c>
    </row>
    <row r="161" spans="1:7" x14ac:dyDescent="0.25">
      <c r="A161" s="10"/>
      <c r="B161" s="11"/>
      <c r="C161" s="11"/>
      <c r="D161" s="11"/>
      <c r="E161" s="11"/>
      <c r="F161" s="11"/>
      <c r="G161" s="11"/>
    </row>
    <row r="162" spans="1:7" x14ac:dyDescent="0.25">
      <c r="A162" s="10"/>
      <c r="B162" s="11"/>
      <c r="C162" s="11"/>
      <c r="D162" s="11"/>
      <c r="E162" s="11"/>
      <c r="F162" s="11"/>
      <c r="G162" s="11"/>
    </row>
    <row r="163" spans="1:7" x14ac:dyDescent="0.25">
      <c r="A163" s="10"/>
      <c r="B163" s="11"/>
      <c r="C163" s="11"/>
      <c r="D163" s="11"/>
      <c r="E163" s="11"/>
      <c r="F163" s="11"/>
      <c r="G163" s="11"/>
    </row>
  </sheetData>
  <mergeCells count="172">
    <mergeCell ref="A2:F2"/>
    <mergeCell ref="C3:D4"/>
    <mergeCell ref="B6:B8"/>
    <mergeCell ref="F3:F4"/>
    <mergeCell ref="G3:G4"/>
    <mergeCell ref="A6:A8"/>
    <mergeCell ref="A3:A4"/>
    <mergeCell ref="B3:B4"/>
    <mergeCell ref="E3:E4"/>
    <mergeCell ref="C6:D6"/>
    <mergeCell ref="C7:D7"/>
    <mergeCell ref="C8:D8"/>
    <mergeCell ref="C5:D5"/>
    <mergeCell ref="F1:G1"/>
    <mergeCell ref="B32:B33"/>
    <mergeCell ref="B34:B35"/>
    <mergeCell ref="A29:A35"/>
    <mergeCell ref="B30:B31"/>
    <mergeCell ref="B26:B28"/>
    <mergeCell ref="C34:D34"/>
    <mergeCell ref="A23:A28"/>
    <mergeCell ref="B24:B25"/>
    <mergeCell ref="B14:B15"/>
    <mergeCell ref="A19:A22"/>
    <mergeCell ref="B20:B22"/>
    <mergeCell ref="A9:A15"/>
    <mergeCell ref="B10:B11"/>
    <mergeCell ref="B12:B13"/>
    <mergeCell ref="C23:D23"/>
    <mergeCell ref="C19:D19"/>
    <mergeCell ref="C29:D29"/>
    <mergeCell ref="C9:D9"/>
    <mergeCell ref="C10:D10"/>
    <mergeCell ref="C12:D12"/>
    <mergeCell ref="C14:D14"/>
    <mergeCell ref="C20:D20"/>
    <mergeCell ref="C24:D24"/>
    <mergeCell ref="C54:D54"/>
    <mergeCell ref="C41:D41"/>
    <mergeCell ref="C44:D44"/>
    <mergeCell ref="C46:D46"/>
    <mergeCell ref="C49:D49"/>
    <mergeCell ref="C53:D53"/>
    <mergeCell ref="C36:D36"/>
    <mergeCell ref="C48:D48"/>
    <mergeCell ref="C30:D30"/>
    <mergeCell ref="C32:D32"/>
    <mergeCell ref="C26:D26"/>
    <mergeCell ref="B49:B50"/>
    <mergeCell ref="B44:B45"/>
    <mergeCell ref="B46:B47"/>
    <mergeCell ref="B41:B43"/>
    <mergeCell ref="B39:B40"/>
    <mergeCell ref="C37:D37"/>
    <mergeCell ref="C39:D39"/>
    <mergeCell ref="A36:A47"/>
    <mergeCell ref="B37:B38"/>
    <mergeCell ref="A48:A52"/>
    <mergeCell ref="B123:B124"/>
    <mergeCell ref="B104:B105"/>
    <mergeCell ref="B98:B99"/>
    <mergeCell ref="B100:B101"/>
    <mergeCell ref="C60:D60"/>
    <mergeCell ref="C63:D63"/>
    <mergeCell ref="A57:A61"/>
    <mergeCell ref="B58:B59"/>
    <mergeCell ref="B80:B81"/>
    <mergeCell ref="C78:D78"/>
    <mergeCell ref="C58:D58"/>
    <mergeCell ref="C62:D62"/>
    <mergeCell ref="C66:D66"/>
    <mergeCell ref="C67:D67"/>
    <mergeCell ref="C70:D70"/>
    <mergeCell ref="C72:D72"/>
    <mergeCell ref="C74:D74"/>
    <mergeCell ref="C76:D76"/>
    <mergeCell ref="C57:D57"/>
    <mergeCell ref="B119:B120"/>
    <mergeCell ref="B121:B122"/>
    <mergeCell ref="B113:B114"/>
    <mergeCell ref="A115:A117"/>
    <mergeCell ref="B116:B117"/>
    <mergeCell ref="B106:B107"/>
    <mergeCell ref="B108:B110"/>
    <mergeCell ref="B111:B112"/>
    <mergeCell ref="A89:A114"/>
    <mergeCell ref="B90:B91"/>
    <mergeCell ref="B92:B93"/>
    <mergeCell ref="B94:B95"/>
    <mergeCell ref="B96:B97"/>
    <mergeCell ref="A154:A160"/>
    <mergeCell ref="B155:B157"/>
    <mergeCell ref="B158:B160"/>
    <mergeCell ref="B150:B151"/>
    <mergeCell ref="B152:B153"/>
    <mergeCell ref="B147:B149"/>
    <mergeCell ref="C147:D147"/>
    <mergeCell ref="C150:D150"/>
    <mergeCell ref="B141:B143"/>
    <mergeCell ref="A144:A153"/>
    <mergeCell ref="B145:B146"/>
    <mergeCell ref="A127:A143"/>
    <mergeCell ref="B128:B129"/>
    <mergeCell ref="C155:D155"/>
    <mergeCell ref="C158:D158"/>
    <mergeCell ref="C139:D139"/>
    <mergeCell ref="C141:D141"/>
    <mergeCell ref="C145:D145"/>
    <mergeCell ref="C144:D144"/>
    <mergeCell ref="B134:B135"/>
    <mergeCell ref="B136:B138"/>
    <mergeCell ref="B139:B140"/>
    <mergeCell ref="B130:B131"/>
    <mergeCell ref="B132:B133"/>
    <mergeCell ref="C134:D134"/>
    <mergeCell ref="C136:D136"/>
    <mergeCell ref="C106:D106"/>
    <mergeCell ref="C108:D108"/>
    <mergeCell ref="C111:D111"/>
    <mergeCell ref="C113:D113"/>
    <mergeCell ref="C116:D116"/>
    <mergeCell ref="C152:D152"/>
    <mergeCell ref="C154:D154"/>
    <mergeCell ref="C119:D119"/>
    <mergeCell ref="C121:D121"/>
    <mergeCell ref="C123:D123"/>
    <mergeCell ref="C127:D127"/>
    <mergeCell ref="C115:D115"/>
    <mergeCell ref="C118:D118"/>
    <mergeCell ref="C128:D128"/>
    <mergeCell ref="C130:D130"/>
    <mergeCell ref="C132:D132"/>
    <mergeCell ref="B72:B73"/>
    <mergeCell ref="B74:B75"/>
    <mergeCell ref="B87:B88"/>
    <mergeCell ref="A66:A81"/>
    <mergeCell ref="A62:A65"/>
    <mergeCell ref="B63:B65"/>
    <mergeCell ref="B60:B61"/>
    <mergeCell ref="C104:D104"/>
    <mergeCell ref="C80:D80"/>
    <mergeCell ref="C83:D83"/>
    <mergeCell ref="C85:D85"/>
    <mergeCell ref="C87:D87"/>
    <mergeCell ref="C90:D90"/>
    <mergeCell ref="C92:D92"/>
    <mergeCell ref="C82:D82"/>
    <mergeCell ref="C89:D89"/>
    <mergeCell ref="B51:B52"/>
    <mergeCell ref="C51:D51"/>
    <mergeCell ref="B54:B56"/>
    <mergeCell ref="A53:A56"/>
    <mergeCell ref="B67:B69"/>
    <mergeCell ref="A118:A126"/>
    <mergeCell ref="B125:B126"/>
    <mergeCell ref="C125:D125"/>
    <mergeCell ref="A16:A18"/>
    <mergeCell ref="C16:D16"/>
    <mergeCell ref="B17:B18"/>
    <mergeCell ref="C17:D17"/>
    <mergeCell ref="C94:D94"/>
    <mergeCell ref="C96:D96"/>
    <mergeCell ref="C98:D98"/>
    <mergeCell ref="C100:D100"/>
    <mergeCell ref="C102:D102"/>
    <mergeCell ref="B102:B103"/>
    <mergeCell ref="A82:A88"/>
    <mergeCell ref="B83:B84"/>
    <mergeCell ref="B85:B86"/>
    <mergeCell ref="B76:B77"/>
    <mergeCell ref="B78:B79"/>
    <mergeCell ref="B70:B71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kmalkiewicz</dc:creator>
  <cp:lastModifiedBy>kjaranowska</cp:lastModifiedBy>
  <cp:lastPrinted>2014-07-28T06:24:42Z</cp:lastPrinted>
  <dcterms:created xsi:type="dcterms:W3CDTF">2013-08-01T10:04:59Z</dcterms:created>
  <dcterms:modified xsi:type="dcterms:W3CDTF">2014-07-28T06:27:33Z</dcterms:modified>
</cp:coreProperties>
</file>